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IO\Documents\STATISTIKA ZA SAJT\ZA SAJT 2026\Godišnja- za 2025\"/>
    </mc:Choice>
  </mc:AlternateContent>
  <xr:revisionPtr revIDLastSave="0" documentId="13_ncr:1_{EBFD5139-2FBA-4C34-9CE7-42E4B437B026}" xr6:coauthVersionLast="36" xr6:coauthVersionMax="36" xr10:uidLastSave="{00000000-0000-0000-0000-000000000000}"/>
  <bookViews>
    <workbookView xWindow="0" yWindow="0" windowWidth="28800" windowHeight="11205" xr2:uid="{00000000-000D-0000-FFFF-FFFF00000000}"/>
  </bookViews>
  <sheets>
    <sheet name="Decembar" sheetId="7" r:id="rId1"/>
  </sheets>
  <calcPr calcId="191029"/>
</workbook>
</file>

<file path=xl/calcChain.xml><?xml version="1.0" encoding="utf-8"?>
<calcChain xmlns="http://schemas.openxmlformats.org/spreadsheetml/2006/main">
  <c r="I43" i="7" l="1"/>
  <c r="I42" i="7"/>
  <c r="I41" i="7"/>
  <c r="I40" i="7"/>
  <c r="I39" i="7"/>
  <c r="I38" i="7"/>
  <c r="I37" i="7"/>
  <c r="I36" i="7"/>
  <c r="I35" i="7"/>
  <c r="I33" i="7"/>
  <c r="I34" i="7"/>
  <c r="I32" i="7"/>
  <c r="I31" i="7"/>
  <c r="I30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I20" i="7"/>
  <c r="I19" i="7"/>
  <c r="I18" i="7"/>
  <c r="I17" i="7"/>
  <c r="I16" i="7"/>
  <c r="I12" i="7"/>
  <c r="I15" i="7"/>
  <c r="I14" i="7"/>
  <c r="I13" i="7"/>
  <c r="I11" i="7"/>
  <c r="I10" i="7"/>
  <c r="I9" i="7"/>
  <c r="I8" i="7"/>
  <c r="I7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E20" i="7"/>
  <c r="E19" i="7"/>
  <c r="E18" i="7"/>
  <c r="E17" i="7"/>
  <c r="E16" i="7"/>
  <c r="E15" i="7"/>
  <c r="E14" i="7"/>
  <c r="E13" i="7"/>
  <c r="E12" i="7"/>
  <c r="E11" i="7"/>
  <c r="E10" i="7"/>
  <c r="E9" i="7"/>
  <c r="E8" i="7"/>
  <c r="E7" i="7"/>
  <c r="D44" i="7" l="1"/>
  <c r="D21" i="7" l="1"/>
  <c r="H31" i="7" l="1"/>
  <c r="H32" i="7"/>
  <c r="H33" i="7"/>
  <c r="H34" i="7"/>
  <c r="H35" i="7"/>
  <c r="H36" i="7"/>
  <c r="H37" i="7"/>
  <c r="H38" i="7"/>
  <c r="H39" i="7"/>
  <c r="H40" i="7"/>
  <c r="H41" i="7"/>
  <c r="H42" i="7"/>
  <c r="H43" i="7"/>
  <c r="H30" i="7"/>
  <c r="H8" i="7" l="1"/>
  <c r="H9" i="7"/>
  <c r="H10" i="7"/>
  <c r="H11" i="7"/>
  <c r="H12" i="7"/>
  <c r="H13" i="7"/>
  <c r="H14" i="7"/>
  <c r="H15" i="7"/>
  <c r="H16" i="7"/>
  <c r="H17" i="7"/>
  <c r="H18" i="7"/>
  <c r="H19" i="7"/>
  <c r="H20" i="7"/>
  <c r="H7" i="7"/>
  <c r="F44" i="7" l="1"/>
  <c r="F21" i="7" l="1"/>
  <c r="H44" i="7" l="1"/>
  <c r="H46" i="7" s="1"/>
  <c r="H21" i="7"/>
  <c r="H23" i="7" l="1"/>
  <c r="E21" i="7"/>
  <c r="G21" i="7"/>
  <c r="I44" i="7" l="1"/>
  <c r="I21" i="7"/>
</calcChain>
</file>

<file path=xl/sharedStrings.xml><?xml version="1.0" encoding="utf-8"?>
<sst xmlns="http://schemas.openxmlformats.org/spreadsheetml/2006/main" count="56" uniqueCount="23">
  <si>
    <t>UKUPNO</t>
  </si>
  <si>
    <t>MUŠKARCI</t>
  </si>
  <si>
    <t>ŽENE</t>
  </si>
  <si>
    <t>Do 24</t>
  </si>
  <si>
    <t>25-29</t>
  </si>
  <si>
    <t>30-34</t>
  </si>
  <si>
    <t>35-39</t>
  </si>
  <si>
    <t>40-44</t>
  </si>
  <si>
    <t>45-49</t>
  </si>
  <si>
    <t>50-54</t>
  </si>
  <si>
    <t>60-64</t>
  </si>
  <si>
    <t>65-69</t>
  </si>
  <si>
    <t>70-74</t>
  </si>
  <si>
    <t>75-79</t>
  </si>
  <si>
    <t>80-84</t>
  </si>
  <si>
    <t>Broj korisnika</t>
  </si>
  <si>
    <t>55-59</t>
  </si>
  <si>
    <t>85 i više</t>
  </si>
  <si>
    <t>STAROSNE GRUPE (starosna i invalidska penzija)</t>
  </si>
  <si>
    <t>Porodična penzija</t>
  </si>
  <si>
    <t>Kretanje broja penzionera u Crnoj Gori, prema starosnim grupama i polu                                 decembar 2025. godine</t>
  </si>
  <si>
    <t>Kretanje broja penzionera, prema starosnim grupama i polu - decembar 2025. godine</t>
  </si>
  <si>
    <t>% učešća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</si>
</sst>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3" fontId="0" fillId="0" borderId="13" xfId="0" applyNumberFormat="1" applyBorder="1" applyAlignment="1">
      <alignment horizontal="right"/>
    </xf>
    <xf numFmtId="3" fontId="0" fillId="0" borderId="4" xfId="0" applyNumberFormat="1" applyBorder="1" applyAlignment="1">
      <alignment horizontal="right"/>
    </xf>
    <xf numFmtId="3" fontId="0" fillId="0" borderId="1" xfId="0" applyNumberFormat="1" applyBorder="1" applyAlignment="1">
      <alignment horizontal="right"/>
    </xf>
    <xf numFmtId="3" fontId="1" fillId="3" borderId="11" xfId="0" applyNumberFormat="1" applyFont="1" applyFill="1" applyBorder="1" applyAlignment="1">
      <alignment horizontal="center" wrapText="1"/>
    </xf>
    <xf numFmtId="0" fontId="0" fillId="2" borderId="10" xfId="0" applyFill="1" applyBorder="1" applyAlignment="1"/>
    <xf numFmtId="3" fontId="1" fillId="2" borderId="15" xfId="0" applyNumberFormat="1" applyFont="1" applyFill="1" applyBorder="1" applyAlignment="1"/>
    <xf numFmtId="0" fontId="1" fillId="2" borderId="9" xfId="0" applyFont="1" applyFill="1" applyBorder="1" applyAlignment="1">
      <alignment horizontal="left" vertical="center" wrapText="1"/>
    </xf>
    <xf numFmtId="3" fontId="1" fillId="2" borderId="18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3" fontId="0" fillId="0" borderId="2" xfId="0" applyNumberFormat="1" applyBorder="1" applyAlignment="1">
      <alignment horizontal="right"/>
    </xf>
    <xf numFmtId="3" fontId="0" fillId="0" borderId="26" xfId="0" applyNumberFormat="1" applyBorder="1" applyAlignment="1">
      <alignment horizontal="right"/>
    </xf>
    <xf numFmtId="3" fontId="0" fillId="0" borderId="27" xfId="0" applyNumberFormat="1" applyBorder="1" applyAlignment="1">
      <alignment horizontal="right"/>
    </xf>
    <xf numFmtId="3" fontId="0" fillId="0" borderId="29" xfId="0" applyNumberFormat="1" applyBorder="1" applyAlignment="1">
      <alignment horizontal="right"/>
    </xf>
    <xf numFmtId="3" fontId="1" fillId="2" borderId="34" xfId="0" applyNumberFormat="1" applyFont="1" applyFill="1" applyBorder="1" applyAlignment="1">
      <alignment horizontal="right"/>
    </xf>
    <xf numFmtId="3" fontId="1" fillId="2" borderId="32" xfId="0" applyNumberFormat="1" applyFont="1" applyFill="1" applyBorder="1" applyAlignment="1">
      <alignment horizontal="right"/>
    </xf>
    <xf numFmtId="3" fontId="0" fillId="0" borderId="6" xfId="0" applyNumberFormat="1" applyBorder="1" applyAlignment="1">
      <alignment horizontal="right"/>
    </xf>
    <xf numFmtId="3" fontId="0" fillId="0" borderId="36" xfId="0" applyNumberFormat="1" applyBorder="1" applyAlignment="1">
      <alignment horizontal="right"/>
    </xf>
    <xf numFmtId="10" fontId="0" fillId="0" borderId="0" xfId="0" applyNumberFormat="1"/>
    <xf numFmtId="10" fontId="1" fillId="2" borderId="8" xfId="0" applyNumberFormat="1" applyFont="1" applyFill="1" applyBorder="1" applyAlignment="1">
      <alignment horizontal="center"/>
    </xf>
    <xf numFmtId="10" fontId="0" fillId="0" borderId="21" xfId="0" applyNumberFormat="1" applyBorder="1" applyAlignment="1">
      <alignment horizontal="right"/>
    </xf>
    <xf numFmtId="10" fontId="0" fillId="0" borderId="22" xfId="0" applyNumberFormat="1" applyBorder="1" applyAlignment="1">
      <alignment horizontal="right"/>
    </xf>
    <xf numFmtId="10" fontId="1" fillId="2" borderId="35" xfId="0" applyNumberFormat="1" applyFont="1" applyFill="1" applyBorder="1" applyAlignment="1">
      <alignment horizontal="right"/>
    </xf>
    <xf numFmtId="10" fontId="0" fillId="2" borderId="10" xfId="0" applyNumberFormat="1" applyFill="1" applyBorder="1" applyAlignment="1"/>
    <xf numFmtId="10" fontId="0" fillId="0" borderId="24" xfId="0" applyNumberFormat="1" applyBorder="1" applyAlignment="1">
      <alignment horizontal="right"/>
    </xf>
    <xf numFmtId="10" fontId="1" fillId="2" borderId="23" xfId="0" applyNumberFormat="1" applyFont="1" applyFill="1" applyBorder="1" applyAlignment="1">
      <alignment horizontal="right"/>
    </xf>
    <xf numFmtId="10" fontId="1" fillId="2" borderId="33" xfId="0" applyNumberFormat="1" applyFont="1" applyFill="1" applyBorder="1" applyAlignment="1">
      <alignment horizontal="right"/>
    </xf>
    <xf numFmtId="10" fontId="1" fillId="2" borderId="19" xfId="0" applyNumberFormat="1" applyFont="1" applyFill="1" applyBorder="1" applyAlignment="1">
      <alignment horizontal="right"/>
    </xf>
    <xf numFmtId="10" fontId="0" fillId="0" borderId="30" xfId="0" applyNumberFormat="1" applyBorder="1" applyAlignment="1">
      <alignment horizontal="right"/>
    </xf>
    <xf numFmtId="10" fontId="0" fillId="0" borderId="25" xfId="0" applyNumberFormat="1" applyBorder="1" applyAlignment="1">
      <alignment horizontal="right"/>
    </xf>
    <xf numFmtId="10" fontId="1" fillId="3" borderId="11" xfId="0" applyNumberFormat="1" applyFont="1" applyFill="1" applyBorder="1" applyAlignment="1">
      <alignment horizontal="center" wrapText="1"/>
    </xf>
    <xf numFmtId="10" fontId="1" fillId="2" borderId="12" xfId="0" applyNumberFormat="1" applyFont="1" applyFill="1" applyBorder="1" applyAlignment="1">
      <alignment horizontal="right"/>
    </xf>
    <xf numFmtId="10" fontId="0" fillId="0" borderId="3" xfId="0" applyNumberFormat="1" applyBorder="1" applyAlignment="1">
      <alignment horizontal="right"/>
    </xf>
    <xf numFmtId="10" fontId="0" fillId="0" borderId="5" xfId="0" applyNumberFormat="1" applyBorder="1" applyAlignment="1">
      <alignment horizontal="right"/>
    </xf>
    <xf numFmtId="0" fontId="2" fillId="3" borderId="4" xfId="0" applyFont="1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3" borderId="27" xfId="0" applyFont="1" applyFill="1" applyBorder="1" applyAlignment="1">
      <alignment horizontal="center" wrapText="1"/>
    </xf>
    <xf numFmtId="0" fontId="0" fillId="3" borderId="28" xfId="0" applyFill="1" applyBorder="1" applyAlignment="1">
      <alignment horizontal="center" wrapText="1"/>
    </xf>
    <xf numFmtId="0" fontId="1" fillId="2" borderId="32" xfId="0" applyFont="1" applyFill="1" applyBorder="1" applyAlignment="1">
      <alignment horizontal="center" wrapText="1"/>
    </xf>
    <xf numFmtId="0" fontId="1" fillId="2" borderId="33" xfId="0" applyFont="1" applyFill="1" applyBorder="1" applyAlignment="1">
      <alignment horizontal="center" wrapText="1"/>
    </xf>
    <xf numFmtId="3" fontId="1" fillId="3" borderId="9" xfId="0" applyNumberFormat="1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horizontal="center" wrapText="1"/>
    </xf>
    <xf numFmtId="0" fontId="0" fillId="3" borderId="3" xfId="0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9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533400</xdr:colOff>
      <xdr:row>2</xdr:row>
      <xdr:rowOff>11548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787870AF-CCF9-4ECA-98A8-2965F4BB9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0"/>
          <a:ext cx="533400" cy="3353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I46"/>
  <sheetViews>
    <sheetView tabSelected="1" workbookViewId="0">
      <selection activeCell="I29" sqref="I29"/>
    </sheetView>
  </sheetViews>
  <sheetFormatPr defaultRowHeight="12.75" x14ac:dyDescent="0.2"/>
  <cols>
    <col min="1" max="1" width="6.140625" customWidth="1"/>
    <col min="4" max="4" width="13.5703125" customWidth="1"/>
    <col min="5" max="5" width="10" style="20" bestFit="1" customWidth="1"/>
    <col min="6" max="6" width="13.5703125" customWidth="1"/>
    <col min="7" max="7" width="10.5703125" style="20" bestFit="1" customWidth="1"/>
    <col min="8" max="8" width="13.5703125" customWidth="1"/>
    <col min="9" max="9" width="10.5703125" style="20" bestFit="1" customWidth="1"/>
  </cols>
  <sheetData>
    <row r="3" spans="2:9" ht="32.25" customHeight="1" x14ac:dyDescent="0.25">
      <c r="B3" s="38" t="s">
        <v>20</v>
      </c>
      <c r="C3" s="38"/>
      <c r="D3" s="38"/>
      <c r="E3" s="38"/>
      <c r="F3" s="38"/>
      <c r="G3" s="38"/>
      <c r="H3" s="38"/>
      <c r="I3" s="38"/>
    </row>
    <row r="4" spans="2:9" ht="13.5" thickBot="1" x14ac:dyDescent="0.25"/>
    <row r="5" spans="2:9" ht="15.75" customHeight="1" x14ac:dyDescent="0.2">
      <c r="B5" s="39" t="s">
        <v>18</v>
      </c>
      <c r="C5" s="40"/>
      <c r="D5" s="43" t="s">
        <v>1</v>
      </c>
      <c r="E5" s="44"/>
      <c r="F5" s="43" t="s">
        <v>2</v>
      </c>
      <c r="G5" s="44"/>
      <c r="H5" s="45" t="s">
        <v>0</v>
      </c>
      <c r="I5" s="44"/>
    </row>
    <row r="6" spans="2:9" ht="25.5" customHeight="1" thickBot="1" x14ac:dyDescent="0.25">
      <c r="B6" s="41"/>
      <c r="C6" s="42"/>
      <c r="D6" s="2" t="s">
        <v>15</v>
      </c>
      <c r="E6" s="21" t="s">
        <v>22</v>
      </c>
      <c r="F6" s="2" t="s">
        <v>15</v>
      </c>
      <c r="G6" s="21" t="s">
        <v>22</v>
      </c>
      <c r="H6" s="1" t="s">
        <v>15</v>
      </c>
      <c r="I6" s="21" t="s">
        <v>22</v>
      </c>
    </row>
    <row r="7" spans="2:9" x14ac:dyDescent="0.2">
      <c r="B7" s="46" t="s">
        <v>3</v>
      </c>
      <c r="C7" s="47"/>
      <c r="D7" s="3">
        <v>22</v>
      </c>
      <c r="E7" s="22">
        <f>D7/D21</f>
        <v>4.113148989474078E-4</v>
      </c>
      <c r="F7" s="14">
        <v>2</v>
      </c>
      <c r="G7" s="22">
        <f>F7/F21</f>
        <v>5.5277631906249135E-5</v>
      </c>
      <c r="H7" s="15">
        <f>D7+F7</f>
        <v>24</v>
      </c>
      <c r="I7" s="30">
        <f>H7/H21</f>
        <v>2.6765401257973861E-4</v>
      </c>
    </row>
    <row r="8" spans="2:9" x14ac:dyDescent="0.2">
      <c r="B8" s="36" t="s">
        <v>4</v>
      </c>
      <c r="C8" s="37"/>
      <c r="D8" s="5">
        <v>20</v>
      </c>
      <c r="E8" s="23">
        <f>D8/D21</f>
        <v>3.7392263540673434E-4</v>
      </c>
      <c r="F8" s="4">
        <v>20</v>
      </c>
      <c r="G8" s="23">
        <f>F8/F21</f>
        <v>5.5277631906249132E-4</v>
      </c>
      <c r="H8" s="13">
        <f t="shared" ref="H8:H20" si="0">D8+F8</f>
        <v>40</v>
      </c>
      <c r="I8" s="31">
        <f>H8/H21</f>
        <v>4.4609002096623098E-4</v>
      </c>
    </row>
    <row r="9" spans="2:9" x14ac:dyDescent="0.2">
      <c r="B9" s="36" t="s">
        <v>5</v>
      </c>
      <c r="C9" s="37"/>
      <c r="D9" s="5">
        <v>38</v>
      </c>
      <c r="E9" s="23">
        <f>D9/D21</f>
        <v>7.1045300727279521E-4</v>
      </c>
      <c r="F9" s="4">
        <v>26</v>
      </c>
      <c r="G9" s="23">
        <f>F9/F21</f>
        <v>7.1860921478123874E-4</v>
      </c>
      <c r="H9" s="13">
        <f t="shared" si="0"/>
        <v>64</v>
      </c>
      <c r="I9" s="31">
        <f>H9/H21</f>
        <v>7.1374403354596959E-4</v>
      </c>
    </row>
    <row r="10" spans="2:9" x14ac:dyDescent="0.2">
      <c r="B10" s="36" t="s">
        <v>6</v>
      </c>
      <c r="C10" s="37"/>
      <c r="D10" s="5">
        <v>79</v>
      </c>
      <c r="E10" s="23">
        <f>D10/D21</f>
        <v>1.4769944098566006E-3</v>
      </c>
      <c r="F10" s="4">
        <v>66</v>
      </c>
      <c r="G10" s="23">
        <f>F10/F21</f>
        <v>1.8241618529062215E-3</v>
      </c>
      <c r="H10" s="13">
        <f t="shared" si="0"/>
        <v>145</v>
      </c>
      <c r="I10" s="31">
        <f>H10/H21</f>
        <v>1.6170763260025874E-3</v>
      </c>
    </row>
    <row r="11" spans="2:9" x14ac:dyDescent="0.2">
      <c r="B11" s="36" t="s">
        <v>7</v>
      </c>
      <c r="C11" s="37"/>
      <c r="D11" s="5">
        <v>164</v>
      </c>
      <c r="E11" s="23">
        <f>D11/D21</f>
        <v>3.0661656103352216E-3</v>
      </c>
      <c r="F11" s="4">
        <v>124</v>
      </c>
      <c r="G11" s="23">
        <f>F11/F21</f>
        <v>3.4272131781874463E-3</v>
      </c>
      <c r="H11" s="13">
        <f t="shared" si="0"/>
        <v>288</v>
      </c>
      <c r="I11" s="31">
        <f>H11/H21</f>
        <v>3.2118481509568631E-3</v>
      </c>
    </row>
    <row r="12" spans="2:9" x14ac:dyDescent="0.2">
      <c r="B12" s="36" t="s">
        <v>8</v>
      </c>
      <c r="C12" s="37"/>
      <c r="D12" s="5">
        <v>372</v>
      </c>
      <c r="E12" s="23">
        <f>D12/D21</f>
        <v>6.9549610185652587E-3</v>
      </c>
      <c r="F12" s="4">
        <v>237</v>
      </c>
      <c r="G12" s="23">
        <f>F12/F21</f>
        <v>6.5503993808905224E-3</v>
      </c>
      <c r="H12" s="13">
        <f t="shared" si="0"/>
        <v>609</v>
      </c>
      <c r="I12" s="31">
        <f>H12/H21</f>
        <v>6.791720569210867E-3</v>
      </c>
    </row>
    <row r="13" spans="2:9" x14ac:dyDescent="0.2">
      <c r="B13" s="36" t="s">
        <v>9</v>
      </c>
      <c r="C13" s="37"/>
      <c r="D13" s="5">
        <v>1189</v>
      </c>
      <c r="E13" s="23">
        <f>D13/D21</f>
        <v>2.2229700674930356E-2</v>
      </c>
      <c r="F13" s="4">
        <v>379</v>
      </c>
      <c r="G13" s="23">
        <f>F13/F21</f>
        <v>1.0475111246234211E-2</v>
      </c>
      <c r="H13" s="13">
        <f t="shared" si="0"/>
        <v>1568</v>
      </c>
      <c r="I13" s="31">
        <f>H13/H21</f>
        <v>1.7486728821876255E-2</v>
      </c>
    </row>
    <row r="14" spans="2:9" x14ac:dyDescent="0.2">
      <c r="B14" s="36" t="s">
        <v>16</v>
      </c>
      <c r="C14" s="37"/>
      <c r="D14" s="5">
        <v>2532</v>
      </c>
      <c r="E14" s="23">
        <f>D14/D21</f>
        <v>4.7338605642492565E-2</v>
      </c>
      <c r="F14" s="4">
        <v>894</v>
      </c>
      <c r="G14" s="23">
        <f>F14/F21</f>
        <v>2.4709101462093364E-2</v>
      </c>
      <c r="H14" s="13">
        <f t="shared" si="0"/>
        <v>3426</v>
      </c>
      <c r="I14" s="31">
        <f>H14/H21</f>
        <v>3.8207610295757685E-2</v>
      </c>
    </row>
    <row r="15" spans="2:9" x14ac:dyDescent="0.2">
      <c r="B15" s="36" t="s">
        <v>10</v>
      </c>
      <c r="C15" s="37"/>
      <c r="D15" s="5">
        <v>6579</v>
      </c>
      <c r="E15" s="23">
        <f>D15/D21</f>
        <v>0.12300185091704527</v>
      </c>
      <c r="F15" s="4">
        <v>4458</v>
      </c>
      <c r="G15" s="23">
        <f>F15/F21</f>
        <v>0.12321384151902932</v>
      </c>
      <c r="H15" s="13">
        <f t="shared" si="0"/>
        <v>11037</v>
      </c>
      <c r="I15" s="31">
        <f>H15/H21</f>
        <v>0.12308738903510728</v>
      </c>
    </row>
    <row r="16" spans="2:9" x14ac:dyDescent="0.2">
      <c r="B16" s="36" t="s">
        <v>11</v>
      </c>
      <c r="C16" s="37"/>
      <c r="D16" s="5">
        <v>14308</v>
      </c>
      <c r="E16" s="23">
        <f>D16/D21</f>
        <v>0.26750425336997774</v>
      </c>
      <c r="F16" s="4">
        <v>10718</v>
      </c>
      <c r="G16" s="23">
        <f>F16/F21</f>
        <v>0.29623282938558915</v>
      </c>
      <c r="H16" s="13">
        <f t="shared" si="0"/>
        <v>25026</v>
      </c>
      <c r="I16" s="31">
        <f>H16/H21</f>
        <v>0.2790962216175224</v>
      </c>
    </row>
    <row r="17" spans="2:9" x14ac:dyDescent="0.2">
      <c r="B17" s="36" t="s">
        <v>12</v>
      </c>
      <c r="C17" s="37"/>
      <c r="D17" s="5">
        <v>13010</v>
      </c>
      <c r="E17" s="23">
        <f>D17/D21</f>
        <v>0.24323667433208068</v>
      </c>
      <c r="F17" s="4">
        <v>9334</v>
      </c>
      <c r="G17" s="23">
        <f>F17/F21</f>
        <v>0.25798070810646473</v>
      </c>
      <c r="H17" s="13">
        <f t="shared" si="0"/>
        <v>22344</v>
      </c>
      <c r="I17" s="31">
        <f>H17/H21</f>
        <v>0.24918588571173664</v>
      </c>
    </row>
    <row r="18" spans="2:9" x14ac:dyDescent="0.2">
      <c r="B18" s="36" t="s">
        <v>13</v>
      </c>
      <c r="C18" s="37"/>
      <c r="D18" s="5">
        <v>8378</v>
      </c>
      <c r="E18" s="23">
        <f>D18/D21</f>
        <v>0.15663619197188103</v>
      </c>
      <c r="F18" s="4">
        <v>5979</v>
      </c>
      <c r="G18" s="23">
        <f>F18/F21</f>
        <v>0.16525248058373179</v>
      </c>
      <c r="H18" s="13">
        <f t="shared" si="0"/>
        <v>14357</v>
      </c>
      <c r="I18" s="31">
        <f>H18/H21</f>
        <v>0.16011286077530446</v>
      </c>
    </row>
    <row r="19" spans="2:9" x14ac:dyDescent="0.2">
      <c r="B19" s="36" t="s">
        <v>14</v>
      </c>
      <c r="C19" s="37"/>
      <c r="D19" s="5">
        <v>3604</v>
      </c>
      <c r="E19" s="23">
        <f>D19/D21</f>
        <v>6.7380858900293536E-2</v>
      </c>
      <c r="F19" s="4">
        <v>2314</v>
      </c>
      <c r="G19" s="23">
        <f>F19/F21</f>
        <v>6.3956220115530246E-2</v>
      </c>
      <c r="H19" s="13">
        <f t="shared" si="0"/>
        <v>5918</v>
      </c>
      <c r="I19" s="31">
        <f>H19/H21</f>
        <v>6.5999018601953868E-2</v>
      </c>
    </row>
    <row r="20" spans="2:9" ht="13.5" thickBot="1" x14ac:dyDescent="0.25">
      <c r="B20" s="36" t="s">
        <v>17</v>
      </c>
      <c r="C20" s="37"/>
      <c r="D20" s="5">
        <v>3192</v>
      </c>
      <c r="E20" s="23">
        <f>D20/D21</f>
        <v>5.96780526109148E-2</v>
      </c>
      <c r="F20" s="4">
        <v>1630</v>
      </c>
      <c r="G20" s="23">
        <f>F20/F21</f>
        <v>4.5051270003593047E-2</v>
      </c>
      <c r="H20" s="13">
        <f t="shared" si="0"/>
        <v>4822</v>
      </c>
      <c r="I20" s="31">
        <f>H20/H21</f>
        <v>5.3776152027479145E-2</v>
      </c>
    </row>
    <row r="21" spans="2:9" ht="13.5" thickBot="1" x14ac:dyDescent="0.25">
      <c r="B21" s="48" t="s">
        <v>0</v>
      </c>
      <c r="C21" s="49"/>
      <c r="D21" s="16">
        <f t="shared" ref="D21:I21" si="1">SUM(D7:D20)</f>
        <v>53487</v>
      </c>
      <c r="E21" s="24">
        <f t="shared" si="1"/>
        <v>1</v>
      </c>
      <c r="F21" s="17">
        <f t="shared" si="1"/>
        <v>36181</v>
      </c>
      <c r="G21" s="28">
        <f t="shared" si="1"/>
        <v>1</v>
      </c>
      <c r="H21" s="17">
        <f t="shared" si="1"/>
        <v>89668</v>
      </c>
      <c r="I21" s="28">
        <f t="shared" si="1"/>
        <v>1</v>
      </c>
    </row>
    <row r="22" spans="2:9" ht="15" customHeight="1" thickBot="1" x14ac:dyDescent="0.25">
      <c r="B22" s="50" t="s">
        <v>19</v>
      </c>
      <c r="C22" s="51"/>
      <c r="D22" s="51"/>
      <c r="E22" s="51"/>
      <c r="F22" s="51"/>
      <c r="G22" s="51"/>
      <c r="H22" s="6">
        <v>28304</v>
      </c>
      <c r="I22" s="32"/>
    </row>
    <row r="23" spans="2:9" ht="15" customHeight="1" thickBot="1" x14ac:dyDescent="0.25">
      <c r="B23" s="9" t="s">
        <v>0</v>
      </c>
      <c r="C23" s="7"/>
      <c r="D23" s="7"/>
      <c r="E23" s="25"/>
      <c r="F23" s="7"/>
      <c r="G23" s="25"/>
      <c r="H23" s="8">
        <f>H21+H22</f>
        <v>117972</v>
      </c>
      <c r="I23" s="33"/>
    </row>
    <row r="26" spans="2:9" ht="22.5" customHeight="1" x14ac:dyDescent="0.25">
      <c r="B26" s="38" t="s">
        <v>21</v>
      </c>
      <c r="C26" s="38"/>
      <c r="D26" s="38"/>
      <c r="E26" s="38"/>
      <c r="F26" s="38"/>
      <c r="G26" s="38"/>
      <c r="H26" s="38"/>
      <c r="I26" s="38"/>
    </row>
    <row r="27" spans="2:9" ht="13.5" thickBot="1" x14ac:dyDescent="0.25"/>
    <row r="28" spans="2:9" ht="15.75" customHeight="1" x14ac:dyDescent="0.2">
      <c r="B28" s="39" t="s">
        <v>18</v>
      </c>
      <c r="C28" s="40"/>
      <c r="D28" s="43" t="s">
        <v>1</v>
      </c>
      <c r="E28" s="44"/>
      <c r="F28" s="43" t="s">
        <v>2</v>
      </c>
      <c r="G28" s="44"/>
      <c r="H28" s="45" t="s">
        <v>0</v>
      </c>
      <c r="I28" s="44"/>
    </row>
    <row r="29" spans="2:9" ht="25.5" customHeight="1" thickBot="1" x14ac:dyDescent="0.25">
      <c r="B29" s="41"/>
      <c r="C29" s="42"/>
      <c r="D29" s="2" t="s">
        <v>15</v>
      </c>
      <c r="E29" s="21" t="s">
        <v>22</v>
      </c>
      <c r="F29" s="2" t="s">
        <v>15</v>
      </c>
      <c r="G29" s="21" t="s">
        <v>22</v>
      </c>
      <c r="H29" s="1" t="s">
        <v>15</v>
      </c>
      <c r="I29" s="21" t="s">
        <v>22</v>
      </c>
    </row>
    <row r="30" spans="2:9" x14ac:dyDescent="0.2">
      <c r="B30" s="52" t="s">
        <v>3</v>
      </c>
      <c r="C30" s="53"/>
      <c r="D30" s="18">
        <v>22</v>
      </c>
      <c r="E30" s="26">
        <f>D30/D44</f>
        <v>3.7546506468239069E-4</v>
      </c>
      <c r="F30" s="12">
        <v>2</v>
      </c>
      <c r="G30" s="26">
        <f>F30/F44</f>
        <v>5.0379102748180054E-5</v>
      </c>
      <c r="H30" s="19">
        <f>D30+F30</f>
        <v>24</v>
      </c>
      <c r="I30" s="34">
        <f>H30/H44</f>
        <v>2.441679468527769E-4</v>
      </c>
    </row>
    <row r="31" spans="2:9" x14ac:dyDescent="0.2">
      <c r="B31" s="36" t="s">
        <v>4</v>
      </c>
      <c r="C31" s="37"/>
      <c r="D31" s="5">
        <v>20</v>
      </c>
      <c r="E31" s="23">
        <f>D31/D44</f>
        <v>3.4133187698399156E-4</v>
      </c>
      <c r="F31" s="4">
        <v>20</v>
      </c>
      <c r="G31" s="23">
        <f>F31/F44</f>
        <v>5.0379102748180054E-4</v>
      </c>
      <c r="H31" s="13">
        <f t="shared" ref="H31:H43" si="2">D31+F31</f>
        <v>40</v>
      </c>
      <c r="I31" s="35">
        <f>H31/H44</f>
        <v>4.069465780879615E-4</v>
      </c>
    </row>
    <row r="32" spans="2:9" x14ac:dyDescent="0.2">
      <c r="B32" s="36" t="s">
        <v>5</v>
      </c>
      <c r="C32" s="37"/>
      <c r="D32" s="5">
        <v>38</v>
      </c>
      <c r="E32" s="23">
        <f>D32/D44</f>
        <v>6.4853056626958388E-4</v>
      </c>
      <c r="F32" s="4">
        <v>26</v>
      </c>
      <c r="G32" s="23">
        <f>F32/F44</f>
        <v>6.5492833572634076E-4</v>
      </c>
      <c r="H32" s="13">
        <f t="shared" si="2"/>
        <v>64</v>
      </c>
      <c r="I32" s="35">
        <f>H32/H44</f>
        <v>6.5111452494073839E-4</v>
      </c>
    </row>
    <row r="33" spans="2:9" x14ac:dyDescent="0.2">
      <c r="B33" s="36" t="s">
        <v>6</v>
      </c>
      <c r="C33" s="37"/>
      <c r="D33" s="5">
        <v>79</v>
      </c>
      <c r="E33" s="23">
        <f>D33/D44</f>
        <v>1.3482609140867666E-3</v>
      </c>
      <c r="F33" s="4">
        <v>66</v>
      </c>
      <c r="G33" s="23">
        <f>F33/F44</f>
        <v>1.6625103906899418E-3</v>
      </c>
      <c r="H33" s="13">
        <f t="shared" si="2"/>
        <v>145</v>
      </c>
      <c r="I33" s="35">
        <f>H33/H44</f>
        <v>1.4751813455688605E-3</v>
      </c>
    </row>
    <row r="34" spans="2:9" x14ac:dyDescent="0.2">
      <c r="B34" s="36" t="s">
        <v>7</v>
      </c>
      <c r="C34" s="37"/>
      <c r="D34" s="5">
        <v>166</v>
      </c>
      <c r="E34" s="23">
        <f>D34/D44</f>
        <v>2.8330545789671297E-3</v>
      </c>
      <c r="F34" s="4">
        <v>125</v>
      </c>
      <c r="G34" s="23">
        <f>F34/F44</f>
        <v>3.1486939217612534E-3</v>
      </c>
      <c r="H34" s="13">
        <f t="shared" si="2"/>
        <v>291</v>
      </c>
      <c r="I34" s="35">
        <f>H34/H44</f>
        <v>2.9605363555899201E-3</v>
      </c>
    </row>
    <row r="35" spans="2:9" x14ac:dyDescent="0.2">
      <c r="B35" s="36" t="s">
        <v>8</v>
      </c>
      <c r="C35" s="37"/>
      <c r="D35" s="5">
        <v>375</v>
      </c>
      <c r="E35" s="23">
        <f>D35/D44</f>
        <v>6.3999726934498413E-3</v>
      </c>
      <c r="F35" s="4">
        <v>242</v>
      </c>
      <c r="G35" s="23">
        <f>F35/F44</f>
        <v>6.0958714325297864E-3</v>
      </c>
      <c r="H35" s="13">
        <f t="shared" si="2"/>
        <v>617</v>
      </c>
      <c r="I35" s="35">
        <f>H35/H44</f>
        <v>6.2771509670068058E-3</v>
      </c>
    </row>
    <row r="36" spans="2:9" x14ac:dyDescent="0.2">
      <c r="B36" s="36" t="s">
        <v>9</v>
      </c>
      <c r="C36" s="37"/>
      <c r="D36" s="5">
        <v>1199</v>
      </c>
      <c r="E36" s="23">
        <f>D36/D44</f>
        <v>2.0462846025190294E-2</v>
      </c>
      <c r="F36" s="4">
        <v>385</v>
      </c>
      <c r="G36" s="23">
        <f>F36/F44</f>
        <v>9.697977279024661E-3</v>
      </c>
      <c r="H36" s="13">
        <f t="shared" si="2"/>
        <v>1584</v>
      </c>
      <c r="I36" s="35">
        <f>H36/H44</f>
        <v>1.6115084492283275E-2</v>
      </c>
    </row>
    <row r="37" spans="2:9" x14ac:dyDescent="0.2">
      <c r="B37" s="36" t="s">
        <v>16</v>
      </c>
      <c r="C37" s="37"/>
      <c r="D37" s="5">
        <v>2565</v>
      </c>
      <c r="E37" s="23">
        <f>D37/D44</f>
        <v>4.3775813223196916E-2</v>
      </c>
      <c r="F37" s="4">
        <v>924</v>
      </c>
      <c r="G37" s="23">
        <f>F37/F44</f>
        <v>2.3275145469659187E-2</v>
      </c>
      <c r="H37" s="13">
        <f t="shared" si="2"/>
        <v>3489</v>
      </c>
      <c r="I37" s="35">
        <f>H37/H44</f>
        <v>3.5495915273722443E-2</v>
      </c>
    </row>
    <row r="38" spans="2:9" x14ac:dyDescent="0.2">
      <c r="B38" s="36" t="s">
        <v>10</v>
      </c>
      <c r="C38" s="37"/>
      <c r="D38" s="5">
        <v>6727</v>
      </c>
      <c r="E38" s="23">
        <f>D38/D44</f>
        <v>0.11480697682356555</v>
      </c>
      <c r="F38" s="4">
        <v>4617</v>
      </c>
      <c r="G38" s="23">
        <f>F38/F44</f>
        <v>0.11630015869417366</v>
      </c>
      <c r="H38" s="13">
        <f t="shared" si="2"/>
        <v>11344</v>
      </c>
      <c r="I38" s="35">
        <f>H38/H44</f>
        <v>0.11541004954574588</v>
      </c>
    </row>
    <row r="39" spans="2:9" x14ac:dyDescent="0.2">
      <c r="B39" s="36" t="s">
        <v>11</v>
      </c>
      <c r="C39" s="37"/>
      <c r="D39" s="5">
        <v>15357</v>
      </c>
      <c r="E39" s="23">
        <f>D39/D44</f>
        <v>0.26209168174215791</v>
      </c>
      <c r="F39" s="4">
        <v>11728</v>
      </c>
      <c r="G39" s="23">
        <f>F39/F44</f>
        <v>0.29542305851532785</v>
      </c>
      <c r="H39" s="13">
        <f t="shared" si="2"/>
        <v>27085</v>
      </c>
      <c r="I39" s="35">
        <f>H39/H44</f>
        <v>0.27555370168781096</v>
      </c>
    </row>
    <row r="40" spans="2:9" x14ac:dyDescent="0.2">
      <c r="B40" s="36" t="s">
        <v>12</v>
      </c>
      <c r="C40" s="37"/>
      <c r="D40" s="5">
        <v>14600</v>
      </c>
      <c r="E40" s="23">
        <f>D40/D44</f>
        <v>0.24917227019831381</v>
      </c>
      <c r="F40" s="4">
        <v>10469</v>
      </c>
      <c r="G40" s="23">
        <f>F40/F44</f>
        <v>0.26370941333534847</v>
      </c>
      <c r="H40" s="13">
        <f t="shared" si="2"/>
        <v>25069</v>
      </c>
      <c r="I40" s="35">
        <f>H40/H44</f>
        <v>0.2550435941521777</v>
      </c>
    </row>
    <row r="41" spans="2:9" x14ac:dyDescent="0.2">
      <c r="B41" s="36" t="s">
        <v>13</v>
      </c>
      <c r="C41" s="37"/>
      <c r="D41" s="5">
        <v>9696</v>
      </c>
      <c r="E41" s="23">
        <f>D41/D44</f>
        <v>0.16547769396183909</v>
      </c>
      <c r="F41" s="4">
        <v>6818</v>
      </c>
      <c r="G41" s="23">
        <f>F41/F44</f>
        <v>0.17174236126854581</v>
      </c>
      <c r="H41" s="13">
        <f t="shared" si="2"/>
        <v>16514</v>
      </c>
      <c r="I41" s="35">
        <f>H41/H44</f>
        <v>0.16800789476361491</v>
      </c>
    </row>
    <row r="42" spans="2:9" x14ac:dyDescent="0.2">
      <c r="B42" s="36" t="s">
        <v>14</v>
      </c>
      <c r="C42" s="37"/>
      <c r="D42" s="5">
        <v>4251</v>
      </c>
      <c r="E42" s="23">
        <f>D42/D44</f>
        <v>7.2550090452947399E-2</v>
      </c>
      <c r="F42" s="4">
        <v>2519</v>
      </c>
      <c r="G42" s="23">
        <f>F42/F44</f>
        <v>6.3452479911332779E-2</v>
      </c>
      <c r="H42" s="13">
        <f t="shared" si="2"/>
        <v>6770</v>
      </c>
      <c r="I42" s="35">
        <f>H42/H44</f>
        <v>6.8875708341387482E-2</v>
      </c>
    </row>
    <row r="43" spans="2:9" x14ac:dyDescent="0.2">
      <c r="B43" s="36" t="s">
        <v>17</v>
      </c>
      <c r="C43" s="37"/>
      <c r="D43" s="5">
        <v>3499</v>
      </c>
      <c r="E43" s="23">
        <f>D43/D44</f>
        <v>5.9716011878349316E-2</v>
      </c>
      <c r="F43" s="4">
        <v>1758</v>
      </c>
      <c r="G43" s="23">
        <f>F43/F44</f>
        <v>4.4283231315650269E-2</v>
      </c>
      <c r="H43" s="13">
        <f t="shared" si="2"/>
        <v>5257</v>
      </c>
      <c r="I43" s="35">
        <f>H43/H44</f>
        <v>5.348295402521034E-2</v>
      </c>
    </row>
    <row r="44" spans="2:9" ht="13.5" thickBot="1" x14ac:dyDescent="0.25">
      <c r="B44" s="54" t="s">
        <v>0</v>
      </c>
      <c r="C44" s="55"/>
      <c r="D44" s="11">
        <f>SUM(D30:D43)</f>
        <v>58594</v>
      </c>
      <c r="E44" s="27">
        <f>SUM(E30:E43)</f>
        <v>0.99999999999999989</v>
      </c>
      <c r="F44" s="10">
        <f t="shared" ref="F44:I44" si="3">SUM(F30:F43)</f>
        <v>39699</v>
      </c>
      <c r="G44" s="29">
        <f>SUM(G30:G43)</f>
        <v>1</v>
      </c>
      <c r="H44" s="10">
        <f t="shared" si="3"/>
        <v>98293</v>
      </c>
      <c r="I44" s="29">
        <f t="shared" si="3"/>
        <v>1</v>
      </c>
    </row>
    <row r="45" spans="2:9" ht="15" customHeight="1" thickBot="1" x14ac:dyDescent="0.25">
      <c r="B45" s="50" t="s">
        <v>19</v>
      </c>
      <c r="C45" s="51"/>
      <c r="D45" s="51"/>
      <c r="E45" s="51"/>
      <c r="F45" s="51"/>
      <c r="G45" s="51"/>
      <c r="H45" s="6">
        <v>30603</v>
      </c>
      <c r="I45" s="32"/>
    </row>
    <row r="46" spans="2:9" ht="15" customHeight="1" thickBot="1" x14ac:dyDescent="0.25">
      <c r="B46" s="9" t="s">
        <v>0</v>
      </c>
      <c r="C46" s="7"/>
      <c r="D46" s="7"/>
      <c r="E46" s="25"/>
      <c r="F46" s="7"/>
      <c r="G46" s="25"/>
      <c r="H46" s="8">
        <f>H44+H45</f>
        <v>128896</v>
      </c>
      <c r="I46" s="33"/>
    </row>
  </sheetData>
  <mergeCells count="42">
    <mergeCell ref="B42:C42"/>
    <mergeCell ref="B43:C43"/>
    <mergeCell ref="B44:C44"/>
    <mergeCell ref="B45:G45"/>
    <mergeCell ref="B41:C41"/>
    <mergeCell ref="B40:C40"/>
    <mergeCell ref="B28:C29"/>
    <mergeCell ref="D28:E28"/>
    <mergeCell ref="F28:G28"/>
    <mergeCell ref="H28:I28"/>
    <mergeCell ref="B35:C35"/>
    <mergeCell ref="B36:C36"/>
    <mergeCell ref="B37:C37"/>
    <mergeCell ref="B38:C38"/>
    <mergeCell ref="B39:C39"/>
    <mergeCell ref="B30:C30"/>
    <mergeCell ref="B31:C31"/>
    <mergeCell ref="B32:C32"/>
    <mergeCell ref="B33:C33"/>
    <mergeCell ref="B34:C34"/>
    <mergeCell ref="B14:C14"/>
    <mergeCell ref="B15:C15"/>
    <mergeCell ref="B16:C16"/>
    <mergeCell ref="B17:C17"/>
    <mergeCell ref="B18:C18"/>
    <mergeCell ref="B19:C19"/>
    <mergeCell ref="B20:C20"/>
    <mergeCell ref="B21:C21"/>
    <mergeCell ref="B22:G22"/>
    <mergeCell ref="B26:I26"/>
    <mergeCell ref="B13:C13"/>
    <mergeCell ref="B3:I3"/>
    <mergeCell ref="B5:C6"/>
    <mergeCell ref="D5:E5"/>
    <mergeCell ref="F5:G5"/>
    <mergeCell ref="H5:I5"/>
    <mergeCell ref="B7:C7"/>
    <mergeCell ref="B8:C8"/>
    <mergeCell ref="B9:C9"/>
    <mergeCell ref="B10:C10"/>
    <mergeCell ref="B11:C11"/>
    <mergeCell ref="B12:C12"/>
  </mergeCells>
  <pageMargins left="0" right="0" top="0.75" bottom="0.75" header="0.3" footer="0.3"/>
  <pageSetup orientation="portrait" r:id="rId1"/>
  <ignoredErrors>
    <ignoredError sqref="H7:H21 H30:H4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Decembar</vt:lpstr>
    </vt:vector>
  </TitlesOfParts>
  <Company>fond pio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SanjaV</dc:creator>
  <cp:lastModifiedBy>Finansije</cp:lastModifiedBy>
  <cp:lastPrinted>2026-03-27T13:01:26Z</cp:lastPrinted>
  <dcterms:created xsi:type="dcterms:W3CDTF">2011-09-14T11:50:18Z</dcterms:created>
  <dcterms:modified xsi:type="dcterms:W3CDTF">2026-03-30T08:31:50Z</dcterms:modified>
</cp:coreProperties>
</file>