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user.User.000\Desktop\"/>
    </mc:Choice>
  </mc:AlternateContent>
  <bookViews>
    <workbookView xWindow="0" yWindow="0" windowWidth="28800" windowHeight="12435" activeTab="3"/>
  </bookViews>
  <sheets>
    <sheet name="Januar 2026.g." sheetId="3" r:id="rId1"/>
    <sheet name="Februar 2026.g." sheetId="4" r:id="rId2"/>
    <sheet name="Mart  2026.g." sheetId="5" r:id="rId3"/>
    <sheet name="April  2026.g.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6" l="1"/>
  <c r="I7" i="6"/>
  <c r="J7" i="6"/>
  <c r="K7" i="6"/>
  <c r="L7" i="6"/>
  <c r="M7" i="6"/>
  <c r="N7" i="6" s="1"/>
  <c r="E8" i="6"/>
  <c r="I8" i="6"/>
  <c r="J8" i="6"/>
  <c r="K8" i="6"/>
  <c r="L8" i="6"/>
  <c r="M8" i="6"/>
  <c r="N8" i="6" s="1"/>
  <c r="E9" i="6"/>
  <c r="I9" i="6"/>
  <c r="J9" i="6"/>
  <c r="K9" i="6"/>
  <c r="L9" i="6"/>
  <c r="M9" i="6"/>
  <c r="N9" i="6" s="1"/>
  <c r="E10" i="6"/>
  <c r="I10" i="6"/>
  <c r="J10" i="6"/>
  <c r="K10" i="6"/>
  <c r="L10" i="6"/>
  <c r="M10" i="6"/>
  <c r="N10" i="6" s="1"/>
  <c r="E11" i="6"/>
  <c r="I11" i="6"/>
  <c r="J11" i="6"/>
  <c r="K11" i="6"/>
  <c r="L11" i="6"/>
  <c r="M11" i="6"/>
  <c r="N11" i="6" s="1"/>
  <c r="E12" i="6"/>
  <c r="I12" i="6"/>
  <c r="J12" i="6"/>
  <c r="K12" i="6"/>
  <c r="L12" i="6"/>
  <c r="M12" i="6"/>
  <c r="N12" i="6" s="1"/>
  <c r="E13" i="6"/>
  <c r="I13" i="6"/>
  <c r="J13" i="6"/>
  <c r="K13" i="6"/>
  <c r="L13" i="6"/>
  <c r="M13" i="6" s="1"/>
  <c r="N13" i="6" s="1"/>
  <c r="E14" i="6"/>
  <c r="I14" i="6"/>
  <c r="J14" i="6"/>
  <c r="K14" i="6"/>
  <c r="L14" i="6"/>
  <c r="M14" i="6"/>
  <c r="N14" i="6" s="1"/>
  <c r="E15" i="6"/>
  <c r="I15" i="6"/>
  <c r="J15" i="6"/>
  <c r="K15" i="6"/>
  <c r="L15" i="6"/>
  <c r="M15" i="6" s="1"/>
  <c r="N15" i="6" s="1"/>
  <c r="E16" i="6"/>
  <c r="I16" i="6"/>
  <c r="J16" i="6"/>
  <c r="K16" i="6"/>
  <c r="L16" i="6"/>
  <c r="M16" i="6" s="1"/>
  <c r="N16" i="6" s="1"/>
  <c r="E17" i="6"/>
  <c r="I17" i="6"/>
  <c r="J17" i="6"/>
  <c r="K17" i="6"/>
  <c r="L17" i="6"/>
  <c r="M17" i="6" s="1"/>
  <c r="N17" i="6" s="1"/>
  <c r="E18" i="6"/>
  <c r="I18" i="6"/>
  <c r="J18" i="6"/>
  <c r="K18" i="6"/>
  <c r="L18" i="6"/>
  <c r="M18" i="6"/>
  <c r="N18" i="6" s="1"/>
  <c r="E19" i="6"/>
  <c r="I19" i="6"/>
  <c r="J19" i="6"/>
  <c r="M19" i="6" s="1"/>
  <c r="N19" i="6" s="1"/>
  <c r="K19" i="6"/>
  <c r="L19" i="6"/>
  <c r="B20" i="6"/>
  <c r="C20" i="6"/>
  <c r="D20" i="6"/>
  <c r="E20" i="6"/>
  <c r="F20" i="6"/>
  <c r="G20" i="6"/>
  <c r="H20" i="6"/>
  <c r="I20" i="6"/>
  <c r="J20" i="6"/>
  <c r="K20" i="6"/>
  <c r="L20" i="6"/>
  <c r="M20" i="6"/>
  <c r="E28" i="6"/>
  <c r="I28" i="6"/>
  <c r="J28" i="6"/>
  <c r="K28" i="6"/>
  <c r="L28" i="6"/>
  <c r="M28" i="6"/>
  <c r="E29" i="6"/>
  <c r="I29" i="6"/>
  <c r="J29" i="6"/>
  <c r="K29" i="6"/>
  <c r="L29" i="6"/>
  <c r="M29" i="6"/>
  <c r="E30" i="6"/>
  <c r="I30" i="6"/>
  <c r="J30" i="6"/>
  <c r="K30" i="6"/>
  <c r="L30" i="6"/>
  <c r="M30" i="6" s="1"/>
  <c r="E31" i="6"/>
  <c r="I31" i="6"/>
  <c r="J31" i="6"/>
  <c r="K31" i="6"/>
  <c r="L31" i="6"/>
  <c r="M31" i="6"/>
  <c r="E32" i="6"/>
  <c r="I32" i="6"/>
  <c r="J32" i="6"/>
  <c r="K32" i="6"/>
  <c r="L32" i="6"/>
  <c r="M32" i="6"/>
  <c r="E33" i="6"/>
  <c r="I33" i="6"/>
  <c r="J33" i="6"/>
  <c r="K33" i="6"/>
  <c r="L33" i="6"/>
  <c r="M33" i="6"/>
  <c r="E34" i="6"/>
  <c r="I34" i="6"/>
  <c r="J34" i="6"/>
  <c r="K34" i="6"/>
  <c r="L34" i="6"/>
  <c r="M34" i="6" s="1"/>
  <c r="E35" i="6"/>
  <c r="I35" i="6"/>
  <c r="J35" i="6"/>
  <c r="K35" i="6"/>
  <c r="L35" i="6"/>
  <c r="M35" i="6"/>
  <c r="E36" i="6"/>
  <c r="I36" i="6"/>
  <c r="J36" i="6"/>
  <c r="K36" i="6"/>
  <c r="L36" i="6"/>
  <c r="M36" i="6"/>
  <c r="E37" i="6"/>
  <c r="I37" i="6"/>
  <c r="J37" i="6"/>
  <c r="M37" i="6" s="1"/>
  <c r="K37" i="6"/>
  <c r="L37" i="6"/>
  <c r="E38" i="6"/>
  <c r="I38" i="6"/>
  <c r="J38" i="6"/>
  <c r="K38" i="6"/>
  <c r="L38" i="6"/>
  <c r="M38" i="6"/>
  <c r="E39" i="6"/>
  <c r="I39" i="6"/>
  <c r="J39" i="6"/>
  <c r="M39" i="6" s="1"/>
  <c r="K39" i="6"/>
  <c r="L39" i="6"/>
  <c r="E40" i="6"/>
  <c r="I40" i="6"/>
  <c r="J40" i="6"/>
  <c r="K40" i="6"/>
  <c r="L40" i="6"/>
  <c r="M40" i="6"/>
  <c r="B41" i="6"/>
  <c r="C41" i="6"/>
  <c r="D41" i="6"/>
  <c r="E41" i="6"/>
  <c r="F41" i="6"/>
  <c r="G41" i="6"/>
  <c r="H41" i="6"/>
  <c r="I41" i="6"/>
  <c r="J41" i="6"/>
  <c r="M41" i="6" s="1"/>
  <c r="K41" i="6"/>
  <c r="L41" i="6"/>
  <c r="N37" i="6" l="1"/>
  <c r="N32" i="6"/>
  <c r="N31" i="6"/>
  <c r="N30" i="6"/>
  <c r="N20" i="6"/>
  <c r="N38" i="6"/>
  <c r="N33" i="6"/>
  <c r="N40" i="6"/>
  <c r="N39" i="6"/>
  <c r="N36" i="6"/>
  <c r="N35" i="6"/>
  <c r="N34" i="6"/>
  <c r="N29" i="6"/>
  <c r="N28" i="6"/>
  <c r="N41" i="6" s="1"/>
  <c r="E7" i="5"/>
  <c r="I7" i="5"/>
  <c r="I20" i="5" s="1"/>
  <c r="J7" i="5"/>
  <c r="K7" i="5"/>
  <c r="K20" i="5" s="1"/>
  <c r="L7" i="5"/>
  <c r="M7" i="5"/>
  <c r="E8" i="5"/>
  <c r="E20" i="5" s="1"/>
  <c r="I8" i="5"/>
  <c r="J8" i="5"/>
  <c r="M8" i="5" s="1"/>
  <c r="K8" i="5"/>
  <c r="L8" i="5"/>
  <c r="E9" i="5"/>
  <c r="I9" i="5"/>
  <c r="J9" i="5"/>
  <c r="K9" i="5"/>
  <c r="L9" i="5"/>
  <c r="M9" i="5"/>
  <c r="E10" i="5"/>
  <c r="I10" i="5"/>
  <c r="J10" i="5"/>
  <c r="M10" i="5" s="1"/>
  <c r="K10" i="5"/>
  <c r="L10" i="5"/>
  <c r="E11" i="5"/>
  <c r="I11" i="5"/>
  <c r="J11" i="5"/>
  <c r="K11" i="5"/>
  <c r="L11" i="5"/>
  <c r="M11" i="5"/>
  <c r="E12" i="5"/>
  <c r="I12" i="5"/>
  <c r="J12" i="5"/>
  <c r="M12" i="5" s="1"/>
  <c r="K12" i="5"/>
  <c r="L12" i="5"/>
  <c r="E13" i="5"/>
  <c r="I13" i="5"/>
  <c r="J13" i="5"/>
  <c r="K13" i="5"/>
  <c r="L13" i="5"/>
  <c r="M13" i="5"/>
  <c r="E14" i="5"/>
  <c r="I14" i="5"/>
  <c r="J14" i="5"/>
  <c r="M14" i="5" s="1"/>
  <c r="K14" i="5"/>
  <c r="L14" i="5"/>
  <c r="E15" i="5"/>
  <c r="I15" i="5"/>
  <c r="J15" i="5"/>
  <c r="K15" i="5"/>
  <c r="L15" i="5"/>
  <c r="M15" i="5"/>
  <c r="E16" i="5"/>
  <c r="I16" i="5"/>
  <c r="J16" i="5"/>
  <c r="M16" i="5" s="1"/>
  <c r="K16" i="5"/>
  <c r="L16" i="5"/>
  <c r="E17" i="5"/>
  <c r="I17" i="5"/>
  <c r="J17" i="5"/>
  <c r="K17" i="5"/>
  <c r="L17" i="5"/>
  <c r="M17" i="5"/>
  <c r="E18" i="5"/>
  <c r="I18" i="5"/>
  <c r="J18" i="5"/>
  <c r="M18" i="5" s="1"/>
  <c r="K18" i="5"/>
  <c r="L18" i="5"/>
  <c r="E19" i="5"/>
  <c r="I19" i="5"/>
  <c r="J19" i="5"/>
  <c r="K19" i="5"/>
  <c r="L19" i="5"/>
  <c r="M19" i="5"/>
  <c r="B20" i="5"/>
  <c r="C20" i="5"/>
  <c r="D20" i="5"/>
  <c r="F20" i="5"/>
  <c r="G20" i="5"/>
  <c r="H20" i="5"/>
  <c r="J20" i="5"/>
  <c r="L20" i="5"/>
  <c r="E28" i="5"/>
  <c r="I28" i="5"/>
  <c r="I41" i="5" s="1"/>
  <c r="J28" i="5"/>
  <c r="K28" i="5"/>
  <c r="K41" i="5" s="1"/>
  <c r="L28" i="5"/>
  <c r="M28" i="5"/>
  <c r="E29" i="5"/>
  <c r="E41" i="5" s="1"/>
  <c r="I29" i="5"/>
  <c r="J29" i="5"/>
  <c r="M29" i="5" s="1"/>
  <c r="K29" i="5"/>
  <c r="L29" i="5"/>
  <c r="E30" i="5"/>
  <c r="I30" i="5"/>
  <c r="J30" i="5"/>
  <c r="K30" i="5"/>
  <c r="L30" i="5"/>
  <c r="M30" i="5"/>
  <c r="E31" i="5"/>
  <c r="I31" i="5"/>
  <c r="J31" i="5"/>
  <c r="M31" i="5" s="1"/>
  <c r="K31" i="5"/>
  <c r="L31" i="5"/>
  <c r="E32" i="5"/>
  <c r="I32" i="5"/>
  <c r="J32" i="5"/>
  <c r="K32" i="5"/>
  <c r="L32" i="5"/>
  <c r="M32" i="5"/>
  <c r="E33" i="5"/>
  <c r="I33" i="5"/>
  <c r="J33" i="5"/>
  <c r="M33" i="5" s="1"/>
  <c r="K33" i="5"/>
  <c r="L33" i="5"/>
  <c r="E34" i="5"/>
  <c r="I34" i="5"/>
  <c r="J34" i="5"/>
  <c r="K34" i="5"/>
  <c r="L34" i="5"/>
  <c r="M34" i="5"/>
  <c r="E35" i="5"/>
  <c r="I35" i="5"/>
  <c r="J35" i="5"/>
  <c r="M35" i="5" s="1"/>
  <c r="K35" i="5"/>
  <c r="L35" i="5"/>
  <c r="E36" i="5"/>
  <c r="I36" i="5"/>
  <c r="J36" i="5"/>
  <c r="K36" i="5"/>
  <c r="L36" i="5"/>
  <c r="M36" i="5"/>
  <c r="E37" i="5"/>
  <c r="I37" i="5"/>
  <c r="J37" i="5"/>
  <c r="M37" i="5" s="1"/>
  <c r="K37" i="5"/>
  <c r="L37" i="5"/>
  <c r="E38" i="5"/>
  <c r="I38" i="5"/>
  <c r="J38" i="5"/>
  <c r="K38" i="5"/>
  <c r="L38" i="5"/>
  <c r="M38" i="5"/>
  <c r="E39" i="5"/>
  <c r="I39" i="5"/>
  <c r="J39" i="5"/>
  <c r="M39" i="5" s="1"/>
  <c r="K39" i="5"/>
  <c r="L39" i="5"/>
  <c r="E40" i="5"/>
  <c r="I40" i="5"/>
  <c r="J40" i="5"/>
  <c r="K40" i="5"/>
  <c r="L40" i="5"/>
  <c r="M40" i="5"/>
  <c r="B41" i="5"/>
  <c r="C41" i="5"/>
  <c r="D41" i="5"/>
  <c r="F41" i="5"/>
  <c r="G41" i="5"/>
  <c r="H41" i="5"/>
  <c r="J41" i="5"/>
  <c r="L41" i="5"/>
  <c r="N39" i="5" l="1"/>
  <c r="N35" i="5"/>
  <c r="N31" i="5"/>
  <c r="M41" i="5"/>
  <c r="N40" i="5" s="1"/>
  <c r="N38" i="5"/>
  <c r="N37" i="5"/>
  <c r="N34" i="5"/>
  <c r="N33" i="5"/>
  <c r="N30" i="5"/>
  <c r="N29" i="5"/>
  <c r="M20" i="5"/>
  <c r="N18" i="5" s="1"/>
  <c r="N16" i="5"/>
  <c r="N12" i="5"/>
  <c r="N8" i="5"/>
  <c r="E7" i="4"/>
  <c r="I7" i="4"/>
  <c r="I20" i="4" s="1"/>
  <c r="J7" i="4"/>
  <c r="K7" i="4"/>
  <c r="K20" i="4" s="1"/>
  <c r="L7" i="4"/>
  <c r="M7" i="4"/>
  <c r="E8" i="4"/>
  <c r="E20" i="4" s="1"/>
  <c r="I8" i="4"/>
  <c r="J8" i="4"/>
  <c r="M8" i="4" s="1"/>
  <c r="K8" i="4"/>
  <c r="L8" i="4"/>
  <c r="E9" i="4"/>
  <c r="I9" i="4"/>
  <c r="J9" i="4"/>
  <c r="K9" i="4"/>
  <c r="L9" i="4"/>
  <c r="M9" i="4"/>
  <c r="E10" i="4"/>
  <c r="I10" i="4"/>
  <c r="J10" i="4"/>
  <c r="M10" i="4" s="1"/>
  <c r="K10" i="4"/>
  <c r="L10" i="4"/>
  <c r="E11" i="4"/>
  <c r="I11" i="4"/>
  <c r="J11" i="4"/>
  <c r="K11" i="4"/>
  <c r="L11" i="4"/>
  <c r="M11" i="4"/>
  <c r="E12" i="4"/>
  <c r="I12" i="4"/>
  <c r="J12" i="4"/>
  <c r="M12" i="4" s="1"/>
  <c r="K12" i="4"/>
  <c r="L12" i="4"/>
  <c r="E13" i="4"/>
  <c r="I13" i="4"/>
  <c r="J13" i="4"/>
  <c r="K13" i="4"/>
  <c r="L13" i="4"/>
  <c r="M13" i="4"/>
  <c r="E14" i="4"/>
  <c r="I14" i="4"/>
  <c r="J14" i="4"/>
  <c r="M14" i="4" s="1"/>
  <c r="K14" i="4"/>
  <c r="L14" i="4"/>
  <c r="E15" i="4"/>
  <c r="I15" i="4"/>
  <c r="J15" i="4"/>
  <c r="K15" i="4"/>
  <c r="L15" i="4"/>
  <c r="M15" i="4"/>
  <c r="E16" i="4"/>
  <c r="I16" i="4"/>
  <c r="J16" i="4"/>
  <c r="M16" i="4" s="1"/>
  <c r="K16" i="4"/>
  <c r="L16" i="4"/>
  <c r="E17" i="4"/>
  <c r="I17" i="4"/>
  <c r="J17" i="4"/>
  <c r="K17" i="4"/>
  <c r="L17" i="4"/>
  <c r="M17" i="4"/>
  <c r="E18" i="4"/>
  <c r="I18" i="4"/>
  <c r="J18" i="4"/>
  <c r="M18" i="4" s="1"/>
  <c r="K18" i="4"/>
  <c r="L18" i="4"/>
  <c r="E19" i="4"/>
  <c r="I19" i="4"/>
  <c r="J19" i="4"/>
  <c r="K19" i="4"/>
  <c r="L19" i="4"/>
  <c r="M19" i="4"/>
  <c r="B20" i="4"/>
  <c r="C20" i="4"/>
  <c r="D20" i="4"/>
  <c r="F20" i="4"/>
  <c r="G20" i="4"/>
  <c r="H20" i="4"/>
  <c r="J20" i="4"/>
  <c r="L20" i="4"/>
  <c r="E28" i="4"/>
  <c r="I28" i="4"/>
  <c r="I41" i="4" s="1"/>
  <c r="J28" i="4"/>
  <c r="K28" i="4"/>
  <c r="K41" i="4" s="1"/>
  <c r="L28" i="4"/>
  <c r="M28" i="4"/>
  <c r="E29" i="4"/>
  <c r="E41" i="4" s="1"/>
  <c r="I29" i="4"/>
  <c r="J29" i="4"/>
  <c r="M29" i="4" s="1"/>
  <c r="K29" i="4"/>
  <c r="L29" i="4"/>
  <c r="E30" i="4"/>
  <c r="I30" i="4"/>
  <c r="J30" i="4"/>
  <c r="K30" i="4"/>
  <c r="L30" i="4"/>
  <c r="M30" i="4"/>
  <c r="E31" i="4"/>
  <c r="I31" i="4"/>
  <c r="J31" i="4"/>
  <c r="M31" i="4" s="1"/>
  <c r="K31" i="4"/>
  <c r="L31" i="4"/>
  <c r="E32" i="4"/>
  <c r="I32" i="4"/>
  <c r="J32" i="4"/>
  <c r="K32" i="4"/>
  <c r="L32" i="4"/>
  <c r="M32" i="4"/>
  <c r="E33" i="4"/>
  <c r="I33" i="4"/>
  <c r="J33" i="4"/>
  <c r="M33" i="4" s="1"/>
  <c r="K33" i="4"/>
  <c r="L33" i="4"/>
  <c r="E34" i="4"/>
  <c r="I34" i="4"/>
  <c r="J34" i="4"/>
  <c r="K34" i="4"/>
  <c r="L34" i="4"/>
  <c r="M34" i="4"/>
  <c r="E35" i="4"/>
  <c r="I35" i="4"/>
  <c r="J35" i="4"/>
  <c r="M35" i="4" s="1"/>
  <c r="K35" i="4"/>
  <c r="L35" i="4"/>
  <c r="E36" i="4"/>
  <c r="I36" i="4"/>
  <c r="J36" i="4"/>
  <c r="K36" i="4"/>
  <c r="L36" i="4"/>
  <c r="M36" i="4"/>
  <c r="E37" i="4"/>
  <c r="I37" i="4"/>
  <c r="J37" i="4"/>
  <c r="M37" i="4" s="1"/>
  <c r="K37" i="4"/>
  <c r="L37" i="4"/>
  <c r="E38" i="4"/>
  <c r="I38" i="4"/>
  <c r="J38" i="4"/>
  <c r="K38" i="4"/>
  <c r="L38" i="4"/>
  <c r="M38" i="4"/>
  <c r="E39" i="4"/>
  <c r="I39" i="4"/>
  <c r="J39" i="4"/>
  <c r="M39" i="4" s="1"/>
  <c r="K39" i="4"/>
  <c r="L39" i="4"/>
  <c r="E40" i="4"/>
  <c r="I40" i="4"/>
  <c r="J40" i="4"/>
  <c r="K40" i="4"/>
  <c r="L40" i="4"/>
  <c r="M40" i="4"/>
  <c r="B41" i="4"/>
  <c r="C41" i="4"/>
  <c r="D41" i="4"/>
  <c r="F41" i="4"/>
  <c r="G41" i="4"/>
  <c r="H41" i="4"/>
  <c r="J41" i="4"/>
  <c r="L41" i="4"/>
  <c r="N7" i="5" l="1"/>
  <c r="N11" i="5"/>
  <c r="N15" i="5"/>
  <c r="N19" i="5"/>
  <c r="N9" i="5"/>
  <c r="N13" i="5"/>
  <c r="N17" i="5"/>
  <c r="N10" i="5"/>
  <c r="N14" i="5"/>
  <c r="N28" i="5"/>
  <c r="N32" i="5"/>
  <c r="N36" i="5"/>
  <c r="N39" i="4"/>
  <c r="N35" i="4"/>
  <c r="N31" i="4"/>
  <c r="M41" i="4"/>
  <c r="N40" i="4" s="1"/>
  <c r="N38" i="4"/>
  <c r="N37" i="4"/>
  <c r="N34" i="4"/>
  <c r="N33" i="4"/>
  <c r="N30" i="4"/>
  <c r="N29" i="4"/>
  <c r="M20" i="4"/>
  <c r="N18" i="4" s="1"/>
  <c r="N16" i="4"/>
  <c r="N12" i="4"/>
  <c r="N8" i="4"/>
  <c r="E9" i="3"/>
  <c r="E10" i="3"/>
  <c r="N41" i="5" l="1"/>
  <c r="N20" i="5"/>
  <c r="N7" i="4"/>
  <c r="N11" i="4"/>
  <c r="N15" i="4"/>
  <c r="N19" i="4"/>
  <c r="N9" i="4"/>
  <c r="N13" i="4"/>
  <c r="N17" i="4"/>
  <c r="N10" i="4"/>
  <c r="N14" i="4"/>
  <c r="N28" i="4"/>
  <c r="N32" i="4"/>
  <c r="N36" i="4"/>
  <c r="E35" i="3"/>
  <c r="E14" i="3"/>
  <c r="N41" i="4" l="1"/>
  <c r="N20" i="4"/>
  <c r="E17" i="3"/>
  <c r="H41" i="3" l="1"/>
  <c r="G41" i="3"/>
  <c r="F41" i="3"/>
  <c r="D41" i="3"/>
  <c r="C41" i="3"/>
  <c r="B41" i="3"/>
  <c r="L40" i="3"/>
  <c r="K40" i="3"/>
  <c r="J40" i="3"/>
  <c r="I40" i="3"/>
  <c r="E40" i="3"/>
  <c r="L39" i="3"/>
  <c r="K39" i="3"/>
  <c r="J39" i="3"/>
  <c r="I39" i="3"/>
  <c r="E39" i="3"/>
  <c r="L38" i="3"/>
  <c r="K38" i="3"/>
  <c r="J38" i="3"/>
  <c r="I38" i="3"/>
  <c r="E38" i="3"/>
  <c r="L37" i="3"/>
  <c r="K37" i="3"/>
  <c r="J37" i="3"/>
  <c r="I37" i="3"/>
  <c r="E37" i="3"/>
  <c r="L36" i="3"/>
  <c r="K36" i="3"/>
  <c r="J36" i="3"/>
  <c r="I36" i="3"/>
  <c r="E36" i="3"/>
  <c r="L35" i="3"/>
  <c r="K35" i="3"/>
  <c r="J35" i="3"/>
  <c r="I35" i="3"/>
  <c r="L34" i="3"/>
  <c r="K34" i="3"/>
  <c r="J34" i="3"/>
  <c r="I34" i="3"/>
  <c r="E34" i="3"/>
  <c r="L33" i="3"/>
  <c r="K33" i="3"/>
  <c r="J33" i="3"/>
  <c r="I33" i="3"/>
  <c r="E33" i="3"/>
  <c r="L32" i="3"/>
  <c r="K32" i="3"/>
  <c r="J32" i="3"/>
  <c r="I32" i="3"/>
  <c r="E32" i="3"/>
  <c r="L31" i="3"/>
  <c r="K31" i="3"/>
  <c r="J31" i="3"/>
  <c r="I31" i="3"/>
  <c r="E31" i="3"/>
  <c r="L30" i="3"/>
  <c r="K30" i="3"/>
  <c r="J30" i="3"/>
  <c r="I30" i="3"/>
  <c r="E30" i="3"/>
  <c r="L29" i="3"/>
  <c r="K29" i="3"/>
  <c r="J29" i="3"/>
  <c r="I29" i="3"/>
  <c r="E29" i="3"/>
  <c r="L28" i="3"/>
  <c r="K28" i="3"/>
  <c r="J28" i="3"/>
  <c r="I28" i="3"/>
  <c r="E28" i="3"/>
  <c r="H20" i="3"/>
  <c r="G20" i="3"/>
  <c r="F20" i="3"/>
  <c r="D20" i="3"/>
  <c r="C20" i="3"/>
  <c r="B20" i="3"/>
  <c r="L19" i="3"/>
  <c r="K19" i="3"/>
  <c r="J19" i="3"/>
  <c r="I19" i="3"/>
  <c r="E19" i="3"/>
  <c r="L18" i="3"/>
  <c r="K18" i="3"/>
  <c r="J18" i="3"/>
  <c r="I18" i="3"/>
  <c r="E18" i="3"/>
  <c r="L17" i="3"/>
  <c r="K17" i="3"/>
  <c r="J17" i="3"/>
  <c r="I17" i="3"/>
  <c r="L16" i="3"/>
  <c r="K16" i="3"/>
  <c r="J16" i="3"/>
  <c r="I16" i="3"/>
  <c r="E16" i="3"/>
  <c r="L15" i="3"/>
  <c r="K15" i="3"/>
  <c r="J15" i="3"/>
  <c r="I15" i="3"/>
  <c r="E15" i="3"/>
  <c r="L14" i="3"/>
  <c r="K14" i="3"/>
  <c r="J14" i="3"/>
  <c r="I14" i="3"/>
  <c r="L13" i="3"/>
  <c r="K13" i="3"/>
  <c r="J13" i="3"/>
  <c r="I13" i="3"/>
  <c r="E13" i="3"/>
  <c r="L12" i="3"/>
  <c r="K12" i="3"/>
  <c r="J12" i="3"/>
  <c r="I12" i="3"/>
  <c r="E12" i="3"/>
  <c r="L11" i="3"/>
  <c r="K11" i="3"/>
  <c r="J11" i="3"/>
  <c r="I11" i="3"/>
  <c r="E11" i="3"/>
  <c r="L10" i="3"/>
  <c r="K10" i="3"/>
  <c r="J10" i="3"/>
  <c r="I10" i="3"/>
  <c r="L9" i="3"/>
  <c r="K9" i="3"/>
  <c r="J9" i="3"/>
  <c r="I9" i="3"/>
  <c r="L8" i="3"/>
  <c r="K8" i="3"/>
  <c r="J8" i="3"/>
  <c r="I8" i="3"/>
  <c r="E8" i="3"/>
  <c r="L7" i="3"/>
  <c r="K7" i="3"/>
  <c r="J7" i="3"/>
  <c r="I7" i="3"/>
  <c r="E7" i="3"/>
  <c r="M28" i="3" l="1"/>
  <c r="M30" i="3"/>
  <c r="M36" i="3"/>
  <c r="M12" i="3"/>
  <c r="M38" i="3"/>
  <c r="M34" i="3"/>
  <c r="M31" i="3"/>
  <c r="M39" i="3"/>
  <c r="M10" i="3"/>
  <c r="M18" i="3"/>
  <c r="M16" i="3"/>
  <c r="M8" i="3"/>
  <c r="M13" i="3"/>
  <c r="M29" i="3"/>
  <c r="M37" i="3"/>
  <c r="E41" i="3"/>
  <c r="M19" i="3"/>
  <c r="K41" i="3"/>
  <c r="L20" i="3"/>
  <c r="J20" i="3"/>
  <c r="M15" i="3"/>
  <c r="M17" i="3"/>
  <c r="M33" i="3"/>
  <c r="M35" i="3"/>
  <c r="E20" i="3"/>
  <c r="M11" i="3"/>
  <c r="I41" i="3"/>
  <c r="I20" i="3"/>
  <c r="L41" i="3"/>
  <c r="K20" i="3"/>
  <c r="M14" i="3"/>
  <c r="M32" i="3"/>
  <c r="M40" i="3"/>
  <c r="M7" i="3"/>
  <c r="J41" i="3"/>
  <c r="M9" i="3"/>
  <c r="M20" i="3" l="1"/>
  <c r="N17" i="3" s="1"/>
  <c r="M41" i="3"/>
  <c r="N31" i="3" s="1"/>
  <c r="N8" i="3" l="1"/>
  <c r="N15" i="3"/>
  <c r="N9" i="3"/>
  <c r="N29" i="3"/>
  <c r="N40" i="3"/>
  <c r="N34" i="3"/>
  <c r="N36" i="3"/>
  <c r="N30" i="3"/>
  <c r="N38" i="3"/>
  <c r="N28" i="3"/>
  <c r="N37" i="3"/>
  <c r="N33" i="3"/>
  <c r="N39" i="3"/>
  <c r="N35" i="3"/>
  <c r="N32" i="3"/>
  <c r="N7" i="3"/>
  <c r="N19" i="3"/>
  <c r="N11" i="3"/>
  <c r="N12" i="3"/>
  <c r="N10" i="3"/>
  <c r="N18" i="3"/>
  <c r="N13" i="3"/>
  <c r="N16" i="3"/>
  <c r="N14" i="3"/>
  <c r="N41" i="3" l="1"/>
  <c r="N20" i="3"/>
</calcChain>
</file>

<file path=xl/sharedStrings.xml><?xml version="1.0" encoding="utf-8"?>
<sst xmlns="http://schemas.openxmlformats.org/spreadsheetml/2006/main" count="256" uniqueCount="33">
  <si>
    <t>UKUPNO</t>
  </si>
  <si>
    <t>Starosna penzija</t>
  </si>
  <si>
    <t>Invalidska penzija</t>
  </si>
  <si>
    <t>Porodicna penzija</t>
  </si>
  <si>
    <t>600,01 - 700</t>
  </si>
  <si>
    <t>700,01 - 800</t>
  </si>
  <si>
    <t>800,01 - 900</t>
  </si>
  <si>
    <t>900,01 - 1.000</t>
  </si>
  <si>
    <t>1.000,01 -  1.100</t>
  </si>
  <si>
    <t>1.200,01 - 1.300</t>
  </si>
  <si>
    <t>Preko 1.300</t>
  </si>
  <si>
    <t>Broj penzionera prema vrsti prava i intervalima</t>
  </si>
  <si>
    <t>Ukupno po strukturi</t>
  </si>
  <si>
    <t>Napomena: Izvještajem su obuhvaćeni korisnici srazmjernih penzija</t>
  </si>
  <si>
    <t>Napomena: Izvještajem nisu obuhvaćeni korisnici srazmjernih penzija</t>
  </si>
  <si>
    <t>% učešća u ukupnom broju penzionera</t>
  </si>
  <si>
    <t>1.100,01 - 1.200</t>
  </si>
  <si>
    <t>Januar 2026. godine</t>
  </si>
  <si>
    <t>0,01 - 356.07</t>
  </si>
  <si>
    <t>356.08 - 451.70</t>
  </si>
  <si>
    <t>451.72 - 545.55</t>
  </si>
  <si>
    <t>545.56 - 600</t>
  </si>
  <si>
    <t>Isplata u zemljama ex YU</t>
  </si>
  <si>
    <t>Isplata u Crnoj Gori</t>
  </si>
  <si>
    <t>545.70 - 600</t>
  </si>
  <si>
    <t>451.72 - 545.69</t>
  </si>
  <si>
    <t>Februar 2026. godine</t>
  </si>
  <si>
    <t>545.69 - 600</t>
  </si>
  <si>
    <t>451.72 - 545.68</t>
  </si>
  <si>
    <t>Mart 2026. godine</t>
  </si>
  <si>
    <t>545.62 - 600</t>
  </si>
  <si>
    <t>451.72 - 545.61</t>
  </si>
  <si>
    <t>April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</si>
</sst>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3" fontId="0" fillId="0" borderId="15" xfId="0" applyNumberFormat="1" applyBorder="1" applyAlignment="1">
      <alignment horizontal="right" vertical="center" wrapText="1"/>
    </xf>
    <xf numFmtId="3" fontId="0" fillId="0" borderId="16" xfId="0" applyNumberFormat="1" applyBorder="1" applyAlignment="1">
      <alignment horizontal="right" vertical="center" wrapText="1"/>
    </xf>
    <xf numFmtId="3" fontId="0" fillId="0" borderId="17" xfId="0" applyNumberFormat="1" applyBorder="1" applyAlignment="1">
      <alignment horizontal="right" vertical="center" wrapText="1"/>
    </xf>
    <xf numFmtId="3" fontId="0" fillId="0" borderId="18" xfId="0" applyNumberForma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 wrapText="1"/>
    </xf>
    <xf numFmtId="3" fontId="0" fillId="0" borderId="19" xfId="0" applyNumberFormat="1" applyBorder="1" applyAlignment="1">
      <alignment horizontal="right" vertical="center" wrapText="1"/>
    </xf>
    <xf numFmtId="3" fontId="0" fillId="0" borderId="20" xfId="0" applyNumberFormat="1" applyBorder="1" applyAlignment="1">
      <alignment horizontal="right" vertical="center" wrapText="1"/>
    </xf>
    <xf numFmtId="3" fontId="0" fillId="0" borderId="21" xfId="0" applyNumberFormat="1" applyBorder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3" fontId="0" fillId="0" borderId="21" xfId="0" applyNumberFormat="1" applyBorder="1" applyAlignment="1">
      <alignment horizontal="right" vertical="center" wrapText="1"/>
    </xf>
    <xf numFmtId="3" fontId="0" fillId="0" borderId="22" xfId="0" applyNumberFormat="1" applyBorder="1" applyAlignment="1">
      <alignment horizontal="right" vertical="center" wrapText="1"/>
    </xf>
    <xf numFmtId="3" fontId="0" fillId="0" borderId="23" xfId="0" applyNumberFormat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1" fillId="2" borderId="13" xfId="0" applyFont="1" applyFill="1" applyBorder="1" applyAlignment="1">
      <alignment horizontal="right" vertical="center"/>
    </xf>
    <xf numFmtId="3" fontId="1" fillId="2" borderId="10" xfId="0" applyNumberFormat="1" applyFont="1" applyFill="1" applyBorder="1" applyAlignment="1">
      <alignment horizontal="right" vertical="center"/>
    </xf>
    <xf numFmtId="3" fontId="1" fillId="2" borderId="11" xfId="0" applyNumberFormat="1" applyFont="1" applyFill="1" applyBorder="1" applyAlignment="1">
      <alignment horizontal="right" vertical="center"/>
    </xf>
    <xf numFmtId="3" fontId="1" fillId="2" borderId="12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 wrapText="1"/>
    </xf>
    <xf numFmtId="3" fontId="1" fillId="2" borderId="11" xfId="0" applyNumberFormat="1" applyFont="1" applyFill="1" applyBorder="1" applyAlignment="1">
      <alignment horizontal="right" vertical="center" wrapText="1"/>
    </xf>
    <xf numFmtId="3" fontId="1" fillId="2" borderId="25" xfId="0" applyNumberFormat="1" applyFont="1" applyFill="1" applyBorder="1" applyAlignment="1">
      <alignment horizontal="right" vertical="center" wrapText="1"/>
    </xf>
    <xf numFmtId="3" fontId="1" fillId="2" borderId="13" xfId="0" applyNumberFormat="1" applyFont="1" applyFill="1" applyBorder="1" applyAlignment="1">
      <alignment horizontal="right" vertical="center" wrapText="1"/>
    </xf>
    <xf numFmtId="3" fontId="0" fillId="0" borderId="33" xfId="0" applyNumberFormat="1" applyBorder="1" applyAlignment="1">
      <alignment horizontal="right" vertical="center" wrapText="1"/>
    </xf>
    <xf numFmtId="3" fontId="0" fillId="0" borderId="34" xfId="0" applyNumberFormat="1" applyBorder="1" applyAlignment="1">
      <alignment horizontal="right" vertical="center" wrapText="1"/>
    </xf>
    <xf numFmtId="3" fontId="1" fillId="2" borderId="25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 wrapText="1"/>
    </xf>
    <xf numFmtId="2" fontId="1" fillId="3" borderId="9" xfId="0" applyNumberFormat="1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  <xf numFmtId="0" fontId="1" fillId="3" borderId="24" xfId="0" applyFont="1" applyFill="1" applyBorder="1" applyAlignment="1">
      <alignment horizontal="right" vertical="center"/>
    </xf>
    <xf numFmtId="3" fontId="3" fillId="0" borderId="15" xfId="0" applyNumberFormat="1" applyFont="1" applyBorder="1" applyAlignment="1">
      <alignment horizontal="right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3" fontId="3" fillId="0" borderId="17" xfId="0" applyNumberFormat="1" applyFont="1" applyBorder="1" applyAlignment="1">
      <alignment horizontal="right" vertical="center" wrapText="1"/>
    </xf>
    <xf numFmtId="3" fontId="0" fillId="0" borderId="35" xfId="0" applyNumberFormat="1" applyBorder="1" applyAlignment="1">
      <alignment horizontal="right" vertical="center" wrapText="1"/>
    </xf>
    <xf numFmtId="3" fontId="0" fillId="0" borderId="32" xfId="0" applyNumberFormat="1" applyBorder="1" applyAlignment="1">
      <alignment horizontal="right" vertical="center" wrapText="1"/>
    </xf>
    <xf numFmtId="3" fontId="1" fillId="2" borderId="2" xfId="0" applyNumberFormat="1" applyFont="1" applyFill="1" applyBorder="1" applyAlignment="1">
      <alignment horizontal="right" vertical="center" wrapText="1"/>
    </xf>
    <xf numFmtId="3" fontId="1" fillId="2" borderId="9" xfId="0" applyNumberFormat="1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3" fontId="1" fillId="4" borderId="5" xfId="0" applyNumberFormat="1" applyFont="1" applyFill="1" applyBorder="1" applyAlignment="1">
      <alignment horizontal="right" vertical="center" wrapText="1"/>
    </xf>
    <xf numFmtId="3" fontId="3" fillId="4" borderId="29" xfId="0" applyNumberFormat="1" applyFont="1" applyFill="1" applyBorder="1" applyAlignment="1">
      <alignment horizontal="right" vertical="center" wrapText="1"/>
    </xf>
    <xf numFmtId="3" fontId="3" fillId="4" borderId="4" xfId="0" applyNumberFormat="1" applyFont="1" applyFill="1" applyBorder="1" applyAlignment="1">
      <alignment horizontal="right" vertical="center" wrapText="1"/>
    </xf>
    <xf numFmtId="3" fontId="3" fillId="4" borderId="30" xfId="0" applyNumberFormat="1" applyFont="1" applyFill="1" applyBorder="1" applyAlignment="1">
      <alignment horizontal="right" vertical="center" wrapText="1"/>
    </xf>
    <xf numFmtId="3" fontId="3" fillId="4" borderId="5" xfId="0" applyNumberFormat="1" applyFont="1" applyFill="1" applyBorder="1" applyAlignment="1">
      <alignment horizontal="right" vertical="center" wrapText="1"/>
    </xf>
    <xf numFmtId="3" fontId="1" fillId="0" borderId="34" xfId="0" applyNumberFormat="1" applyFont="1" applyBorder="1" applyAlignment="1">
      <alignment horizontal="right" vertical="center" wrapText="1"/>
    </xf>
    <xf numFmtId="3" fontId="1" fillId="0" borderId="34" xfId="0" applyNumberFormat="1" applyFont="1" applyBorder="1" applyAlignment="1">
      <alignment horizontal="right" vertical="center"/>
    </xf>
    <xf numFmtId="3" fontId="1" fillId="0" borderId="33" xfId="0" applyNumberFormat="1" applyFont="1" applyBorder="1" applyAlignment="1">
      <alignment horizontal="right" vertical="center"/>
    </xf>
    <xf numFmtId="3" fontId="1" fillId="0" borderId="38" xfId="0" applyNumberFormat="1" applyFont="1" applyBorder="1" applyAlignment="1">
      <alignment horizontal="right" vertical="center"/>
    </xf>
    <xf numFmtId="3" fontId="1" fillId="0" borderId="33" xfId="0" applyNumberFormat="1" applyFont="1" applyBorder="1" applyAlignment="1">
      <alignment horizontal="right" vertical="center" wrapText="1"/>
    </xf>
    <xf numFmtId="3" fontId="1" fillId="2" borderId="39" xfId="0" applyNumberFormat="1" applyFont="1" applyFill="1" applyBorder="1" applyAlignment="1">
      <alignment horizontal="right" vertical="center" wrapText="1"/>
    </xf>
    <xf numFmtId="3" fontId="1" fillId="2" borderId="28" xfId="0" applyNumberFormat="1" applyFont="1" applyFill="1" applyBorder="1" applyAlignment="1">
      <alignment horizontal="right" vertical="center" wrapText="1"/>
    </xf>
    <xf numFmtId="3" fontId="1" fillId="2" borderId="42" xfId="0" applyNumberFormat="1" applyFont="1" applyFill="1" applyBorder="1" applyAlignment="1">
      <alignment horizontal="right" vertical="center" wrapText="1"/>
    </xf>
    <xf numFmtId="10" fontId="0" fillId="3" borderId="9" xfId="0" applyNumberFormat="1" applyFill="1" applyBorder="1"/>
    <xf numFmtId="10" fontId="0" fillId="3" borderId="6" xfId="0" applyNumberFormat="1" applyFill="1" applyBorder="1"/>
    <xf numFmtId="10" fontId="0" fillId="3" borderId="13" xfId="0" applyNumberFormat="1" applyFill="1" applyBorder="1"/>
    <xf numFmtId="0" fontId="0" fillId="0" borderId="0" xfId="0" applyAlignment="1">
      <alignment wrapText="1"/>
    </xf>
    <xf numFmtId="2" fontId="1" fillId="2" borderId="39" xfId="0" applyNumberFormat="1" applyFont="1" applyFill="1" applyBorder="1" applyAlignment="1">
      <alignment horizontal="center" wrapText="1"/>
    </xf>
    <xf numFmtId="2" fontId="1" fillId="2" borderId="37" xfId="0" applyNumberFormat="1" applyFont="1" applyFill="1" applyBorder="1" applyAlignment="1">
      <alignment horizontal="center" wrapText="1"/>
    </xf>
    <xf numFmtId="2" fontId="1" fillId="2" borderId="40" xfId="0" applyNumberFormat="1" applyFont="1" applyFill="1" applyBorder="1" applyAlignment="1">
      <alignment horizontal="center" wrapText="1"/>
    </xf>
    <xf numFmtId="2" fontId="1" fillId="2" borderId="39" xfId="0" applyNumberFormat="1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wrapText="1"/>
    </xf>
    <xf numFmtId="0" fontId="0" fillId="2" borderId="31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2" fontId="1" fillId="2" borderId="37" xfId="0" applyNumberFormat="1" applyFont="1" applyFill="1" applyBorder="1" applyAlignment="1">
      <alignment horizontal="center" vertical="center" wrapText="1"/>
    </xf>
    <xf numFmtId="2" fontId="1" fillId="2" borderId="29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43" xfId="0" applyFont="1" applyFill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733425</xdr:colOff>
      <xdr:row>2</xdr:row>
      <xdr:rowOff>30598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C2679EB2-3353-46A9-91EA-77DF4D5D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39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733425</xdr:colOff>
      <xdr:row>2</xdr:row>
      <xdr:rowOff>30598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C2679EB2-3353-46A9-91EA-77DF4D5D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411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733425</xdr:colOff>
      <xdr:row>2</xdr:row>
      <xdr:rowOff>30598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C2679EB2-3353-46A9-91EA-77DF4D5D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411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733425</xdr:colOff>
      <xdr:row>2</xdr:row>
      <xdr:rowOff>30598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C2679EB2-3353-46A9-91EA-77DF4D5D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411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B25" sqref="B25:D25"/>
    </sheetView>
  </sheetViews>
  <sheetFormatPr defaultRowHeight="15" x14ac:dyDescent="0.25"/>
  <cols>
    <col min="1" max="1" width="14.85546875" customWidth="1"/>
    <col min="2" max="13" width="9.7109375" customWidth="1"/>
    <col min="14" max="14" width="12" customWidth="1"/>
  </cols>
  <sheetData>
    <row r="1" spans="1:14" ht="14.25" customHeight="1" x14ac:dyDescent="0.25"/>
    <row r="2" spans="1:14" ht="14.25" customHeight="1" x14ac:dyDescent="0.25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4"/>
    </row>
    <row r="3" spans="1:14" ht="12" customHeight="1" thickBo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4" ht="14.25" customHeight="1" x14ac:dyDescent="0.25">
      <c r="A4" s="75" t="s">
        <v>17</v>
      </c>
      <c r="B4" s="66" t="s">
        <v>23</v>
      </c>
      <c r="C4" s="78"/>
      <c r="D4" s="79"/>
      <c r="E4" s="80" t="s">
        <v>0</v>
      </c>
      <c r="F4" s="66" t="s">
        <v>22</v>
      </c>
      <c r="G4" s="78"/>
      <c r="H4" s="78"/>
      <c r="I4" s="80" t="s">
        <v>0</v>
      </c>
      <c r="J4" s="63" t="s">
        <v>12</v>
      </c>
      <c r="K4" s="64"/>
      <c r="L4" s="65"/>
      <c r="M4" s="66" t="s">
        <v>0</v>
      </c>
      <c r="N4" s="91" t="s">
        <v>15</v>
      </c>
    </row>
    <row r="5" spans="1:14" ht="14.25" customHeight="1" x14ac:dyDescent="0.25">
      <c r="A5" s="76"/>
      <c r="B5" s="69" t="s">
        <v>1</v>
      </c>
      <c r="C5" s="71" t="s">
        <v>2</v>
      </c>
      <c r="D5" s="85" t="s">
        <v>3</v>
      </c>
      <c r="E5" s="81"/>
      <c r="F5" s="87" t="s">
        <v>1</v>
      </c>
      <c r="G5" s="71" t="s">
        <v>2</v>
      </c>
      <c r="H5" s="85" t="s">
        <v>3</v>
      </c>
      <c r="I5" s="83"/>
      <c r="J5" s="87" t="s">
        <v>1</v>
      </c>
      <c r="K5" s="71" t="s">
        <v>2</v>
      </c>
      <c r="L5" s="85" t="s">
        <v>3</v>
      </c>
      <c r="M5" s="67"/>
      <c r="N5" s="92"/>
    </row>
    <row r="6" spans="1:14" ht="14.25" customHeight="1" thickBot="1" x14ac:dyDescent="0.3">
      <c r="A6" s="77"/>
      <c r="B6" s="70"/>
      <c r="C6" s="72"/>
      <c r="D6" s="86"/>
      <c r="E6" s="82"/>
      <c r="F6" s="88"/>
      <c r="G6" s="89"/>
      <c r="H6" s="86"/>
      <c r="I6" s="84"/>
      <c r="J6" s="88"/>
      <c r="K6" s="89"/>
      <c r="L6" s="86"/>
      <c r="M6" s="68"/>
      <c r="N6" s="93"/>
    </row>
    <row r="7" spans="1:14" ht="14.25" customHeight="1" x14ac:dyDescent="0.25">
      <c r="A7" s="30" t="s">
        <v>18</v>
      </c>
      <c r="B7" s="47">
        <v>3221</v>
      </c>
      <c r="C7" s="48">
        <v>480</v>
      </c>
      <c r="D7" s="49">
        <v>969</v>
      </c>
      <c r="E7" s="46">
        <f t="shared" ref="E7:E19" si="0">SUM(B7:D7)</f>
        <v>4670</v>
      </c>
      <c r="F7" s="47">
        <v>7122</v>
      </c>
      <c r="G7" s="49">
        <v>775</v>
      </c>
      <c r="H7" s="49">
        <v>1919</v>
      </c>
      <c r="I7" s="46">
        <f t="shared" ref="I7:I19" si="1">SUM(F7:H7)</f>
        <v>9816</v>
      </c>
      <c r="J7" s="47">
        <f t="shared" ref="J7:L19" si="2">B7+F7</f>
        <v>10343</v>
      </c>
      <c r="K7" s="48">
        <f t="shared" si="2"/>
        <v>1255</v>
      </c>
      <c r="L7" s="50">
        <f t="shared" si="2"/>
        <v>2888</v>
      </c>
      <c r="M7" s="56">
        <f>J7+K7+L7</f>
        <v>14486</v>
      </c>
      <c r="N7" s="59">
        <f>M7/M20</f>
        <v>0.11235989916618189</v>
      </c>
    </row>
    <row r="8" spans="1:14" ht="14.25" customHeight="1" x14ac:dyDescent="0.25">
      <c r="A8" s="43" t="s">
        <v>19</v>
      </c>
      <c r="B8" s="1">
        <v>7762</v>
      </c>
      <c r="C8" s="2">
        <v>2519</v>
      </c>
      <c r="D8" s="3">
        <v>3922</v>
      </c>
      <c r="E8" s="51">
        <f t="shared" si="0"/>
        <v>14203</v>
      </c>
      <c r="F8" s="1">
        <v>179</v>
      </c>
      <c r="G8" s="3">
        <v>29</v>
      </c>
      <c r="H8" s="3">
        <v>74</v>
      </c>
      <c r="I8" s="51">
        <f t="shared" si="1"/>
        <v>282</v>
      </c>
      <c r="J8" s="36">
        <f t="shared" si="2"/>
        <v>7941</v>
      </c>
      <c r="K8" s="37">
        <f t="shared" si="2"/>
        <v>2548</v>
      </c>
      <c r="L8" s="38">
        <f t="shared" si="2"/>
        <v>3996</v>
      </c>
      <c r="M8" s="57">
        <f>J8+K8+L8</f>
        <v>14485</v>
      </c>
      <c r="N8" s="60">
        <f>M8/M20</f>
        <v>0.11235214271863486</v>
      </c>
    </row>
    <row r="9" spans="1:14" ht="14.25" customHeight="1" x14ac:dyDescent="0.25">
      <c r="A9" s="31">
        <v>451.71</v>
      </c>
      <c r="B9" s="4">
        <v>25089</v>
      </c>
      <c r="C9" s="5">
        <v>8628</v>
      </c>
      <c r="D9" s="6">
        <v>15030</v>
      </c>
      <c r="E9" s="51">
        <f t="shared" si="0"/>
        <v>48747</v>
      </c>
      <c r="F9" s="4">
        <v>23</v>
      </c>
      <c r="G9" s="5">
        <v>58</v>
      </c>
      <c r="H9" s="6">
        <v>81</v>
      </c>
      <c r="I9" s="52">
        <f t="shared" si="1"/>
        <v>162</v>
      </c>
      <c r="J9" s="39">
        <f t="shared" si="2"/>
        <v>25112</v>
      </c>
      <c r="K9" s="3">
        <f t="shared" si="2"/>
        <v>8686</v>
      </c>
      <c r="L9" s="28">
        <f t="shared" si="2"/>
        <v>15111</v>
      </c>
      <c r="M9" s="57">
        <f>J9+K9+L9</f>
        <v>48909</v>
      </c>
      <c r="N9" s="60">
        <f>M9/M20</f>
        <v>0.37936009307737056</v>
      </c>
    </row>
    <row r="10" spans="1:14" ht="14.25" customHeight="1" x14ac:dyDescent="0.25">
      <c r="A10" s="31" t="s">
        <v>20</v>
      </c>
      <c r="B10" s="4">
        <v>9051</v>
      </c>
      <c r="C10" s="5">
        <v>1751</v>
      </c>
      <c r="D10" s="6">
        <v>3197</v>
      </c>
      <c r="E10" s="51">
        <f t="shared" si="0"/>
        <v>13999</v>
      </c>
      <c r="F10" s="4">
        <v>134</v>
      </c>
      <c r="G10" s="5">
        <v>27</v>
      </c>
      <c r="H10" s="6">
        <v>80</v>
      </c>
      <c r="I10" s="53">
        <f>SUM(F10:H10)</f>
        <v>241</v>
      </c>
      <c r="J10" s="40">
        <f>B10+F10</f>
        <v>9185</v>
      </c>
      <c r="K10" s="9">
        <f>C10+G10</f>
        <v>1778</v>
      </c>
      <c r="L10" s="27">
        <f>D10+H10</f>
        <v>3277</v>
      </c>
      <c r="M10" s="57">
        <f t="shared" ref="M10:M20" si="3">J10+K10+L10</f>
        <v>14240</v>
      </c>
      <c r="N10" s="60">
        <f>M10/M20</f>
        <v>0.11045181306961412</v>
      </c>
    </row>
    <row r="11" spans="1:14" ht="14.25" customHeight="1" x14ac:dyDescent="0.25">
      <c r="A11" s="34" t="s">
        <v>21</v>
      </c>
      <c r="B11" s="4">
        <v>4276</v>
      </c>
      <c r="C11" s="5">
        <v>717</v>
      </c>
      <c r="D11" s="6">
        <v>1303</v>
      </c>
      <c r="E11" s="53">
        <f t="shared" si="0"/>
        <v>6296</v>
      </c>
      <c r="F11" s="7">
        <v>47</v>
      </c>
      <c r="G11" s="8">
        <v>12</v>
      </c>
      <c r="H11" s="9">
        <v>22</v>
      </c>
      <c r="I11" s="55">
        <f t="shared" si="1"/>
        <v>81</v>
      </c>
      <c r="J11" s="40">
        <f t="shared" si="2"/>
        <v>4323</v>
      </c>
      <c r="K11" s="9">
        <f t="shared" si="2"/>
        <v>729</v>
      </c>
      <c r="L11" s="27">
        <f t="shared" si="2"/>
        <v>1325</v>
      </c>
      <c r="M11" s="57">
        <f t="shared" si="3"/>
        <v>6377</v>
      </c>
      <c r="N11" s="60">
        <f>M11/M20</f>
        <v>4.9462866007368628E-2</v>
      </c>
    </row>
    <row r="12" spans="1:14" ht="14.25" customHeight="1" x14ac:dyDescent="0.25">
      <c r="A12" s="35" t="s">
        <v>4</v>
      </c>
      <c r="B12" s="4">
        <v>6905</v>
      </c>
      <c r="C12" s="5">
        <v>938</v>
      </c>
      <c r="D12" s="6">
        <v>1585</v>
      </c>
      <c r="E12" s="53">
        <f t="shared" si="0"/>
        <v>9428</v>
      </c>
      <c r="F12" s="7">
        <v>65</v>
      </c>
      <c r="G12" s="8">
        <v>10</v>
      </c>
      <c r="H12" s="9">
        <v>42</v>
      </c>
      <c r="I12" s="55">
        <f t="shared" si="1"/>
        <v>117</v>
      </c>
      <c r="J12" s="40">
        <f t="shared" si="2"/>
        <v>6970</v>
      </c>
      <c r="K12" s="9">
        <f t="shared" si="2"/>
        <v>948</v>
      </c>
      <c r="L12" s="27">
        <f t="shared" si="2"/>
        <v>1627</v>
      </c>
      <c r="M12" s="57">
        <f t="shared" si="3"/>
        <v>9545</v>
      </c>
      <c r="N12" s="60">
        <f>M12/M20</f>
        <v>7.4035291836338959E-2</v>
      </c>
    </row>
    <row r="13" spans="1:14" ht="14.25" customHeight="1" x14ac:dyDescent="0.25">
      <c r="A13" s="35" t="s">
        <v>5</v>
      </c>
      <c r="B13" s="10">
        <v>5433</v>
      </c>
      <c r="C13" s="11">
        <v>616</v>
      </c>
      <c r="D13" s="12">
        <v>937</v>
      </c>
      <c r="E13" s="54">
        <f t="shared" si="0"/>
        <v>6986</v>
      </c>
      <c r="F13" s="13">
        <v>45</v>
      </c>
      <c r="G13" s="14">
        <v>7</v>
      </c>
      <c r="H13" s="15">
        <v>18</v>
      </c>
      <c r="I13" s="55">
        <f t="shared" si="1"/>
        <v>70</v>
      </c>
      <c r="J13" s="7">
        <f t="shared" si="2"/>
        <v>5478</v>
      </c>
      <c r="K13" s="8">
        <f t="shared" si="2"/>
        <v>623</v>
      </c>
      <c r="L13" s="27">
        <f t="shared" si="2"/>
        <v>955</v>
      </c>
      <c r="M13" s="57">
        <f t="shared" si="3"/>
        <v>7056</v>
      </c>
      <c r="N13" s="60">
        <f>M13/M20</f>
        <v>5.4729493891797557E-2</v>
      </c>
    </row>
    <row r="14" spans="1:14" ht="14.25" customHeight="1" x14ac:dyDescent="0.25">
      <c r="A14" s="35" t="s">
        <v>6</v>
      </c>
      <c r="B14" s="10">
        <v>3773</v>
      </c>
      <c r="C14" s="11">
        <v>371</v>
      </c>
      <c r="D14" s="12">
        <v>536</v>
      </c>
      <c r="E14" s="54">
        <f t="shared" si="0"/>
        <v>4680</v>
      </c>
      <c r="F14" s="13">
        <v>47</v>
      </c>
      <c r="G14" s="14">
        <v>2</v>
      </c>
      <c r="H14" s="15">
        <v>28</v>
      </c>
      <c r="I14" s="55">
        <f t="shared" si="1"/>
        <v>77</v>
      </c>
      <c r="J14" s="7">
        <f t="shared" si="2"/>
        <v>3820</v>
      </c>
      <c r="K14" s="8">
        <f t="shared" si="2"/>
        <v>373</v>
      </c>
      <c r="L14" s="27">
        <f t="shared" si="2"/>
        <v>564</v>
      </c>
      <c r="M14" s="57">
        <f t="shared" si="3"/>
        <v>4757</v>
      </c>
      <c r="N14" s="60">
        <f>M14/M20</f>
        <v>3.6897420981190615E-2</v>
      </c>
    </row>
    <row r="15" spans="1:14" ht="14.25" customHeight="1" x14ac:dyDescent="0.25">
      <c r="A15" s="34" t="s">
        <v>7</v>
      </c>
      <c r="B15" s="10">
        <v>2427</v>
      </c>
      <c r="C15" s="11">
        <v>223</v>
      </c>
      <c r="D15" s="12">
        <v>331</v>
      </c>
      <c r="E15" s="54">
        <f t="shared" si="0"/>
        <v>2981</v>
      </c>
      <c r="F15" s="13">
        <v>21</v>
      </c>
      <c r="G15" s="14">
        <v>2</v>
      </c>
      <c r="H15" s="15">
        <v>8</v>
      </c>
      <c r="I15" s="55">
        <f t="shared" si="1"/>
        <v>31</v>
      </c>
      <c r="J15" s="7">
        <f t="shared" si="2"/>
        <v>2448</v>
      </c>
      <c r="K15" s="8">
        <f t="shared" si="2"/>
        <v>225</v>
      </c>
      <c r="L15" s="27">
        <f t="shared" si="2"/>
        <v>339</v>
      </c>
      <c r="M15" s="57">
        <f t="shared" si="3"/>
        <v>3012</v>
      </c>
      <c r="N15" s="60">
        <f>M15/M20</f>
        <v>2.3362420011634671E-2</v>
      </c>
    </row>
    <row r="16" spans="1:14" ht="14.25" customHeight="1" x14ac:dyDescent="0.25">
      <c r="A16" s="32" t="s">
        <v>8</v>
      </c>
      <c r="B16" s="4">
        <v>1643</v>
      </c>
      <c r="C16" s="5">
        <v>148</v>
      </c>
      <c r="D16" s="6">
        <v>150</v>
      </c>
      <c r="E16" s="54">
        <f t="shared" si="0"/>
        <v>1941</v>
      </c>
      <c r="F16" s="4">
        <v>11</v>
      </c>
      <c r="G16" s="5">
        <v>3</v>
      </c>
      <c r="H16" s="6">
        <v>5</v>
      </c>
      <c r="I16" s="55">
        <f t="shared" si="1"/>
        <v>19</v>
      </c>
      <c r="J16" s="7">
        <f t="shared" si="2"/>
        <v>1654</v>
      </c>
      <c r="K16" s="8">
        <f t="shared" si="2"/>
        <v>151</v>
      </c>
      <c r="L16" s="27">
        <f t="shared" si="2"/>
        <v>155</v>
      </c>
      <c r="M16" s="57">
        <f t="shared" si="3"/>
        <v>1960</v>
      </c>
      <c r="N16" s="60">
        <f>M16/M20</f>
        <v>1.5202637192165988E-2</v>
      </c>
    </row>
    <row r="17" spans="1:14" ht="14.25" customHeight="1" x14ac:dyDescent="0.25">
      <c r="A17" s="33" t="s">
        <v>16</v>
      </c>
      <c r="B17" s="10">
        <v>1147</v>
      </c>
      <c r="C17" s="11">
        <v>105</v>
      </c>
      <c r="D17" s="12">
        <v>108</v>
      </c>
      <c r="E17" s="54">
        <f t="shared" si="0"/>
        <v>1360</v>
      </c>
      <c r="F17" s="10">
        <v>10</v>
      </c>
      <c r="G17" s="11">
        <v>3</v>
      </c>
      <c r="H17" s="12">
        <v>3</v>
      </c>
      <c r="I17" s="55">
        <f t="shared" si="1"/>
        <v>16</v>
      </c>
      <c r="J17" s="7">
        <f t="shared" si="2"/>
        <v>1157</v>
      </c>
      <c r="K17" s="8">
        <f t="shared" si="2"/>
        <v>108</v>
      </c>
      <c r="L17" s="27">
        <f t="shared" si="2"/>
        <v>111</v>
      </c>
      <c r="M17" s="57">
        <f t="shared" si="3"/>
        <v>1376</v>
      </c>
      <c r="N17" s="60">
        <f>M17/M20</f>
        <v>1.0672871824704286E-2</v>
      </c>
    </row>
    <row r="18" spans="1:14" ht="14.25" customHeight="1" x14ac:dyDescent="0.25">
      <c r="A18" s="33" t="s">
        <v>9</v>
      </c>
      <c r="B18" s="10">
        <v>716</v>
      </c>
      <c r="C18" s="11">
        <v>47</v>
      </c>
      <c r="D18" s="12">
        <v>86</v>
      </c>
      <c r="E18" s="54">
        <f t="shared" si="0"/>
        <v>849</v>
      </c>
      <c r="F18" s="10">
        <v>9</v>
      </c>
      <c r="G18" s="11">
        <v>1</v>
      </c>
      <c r="H18" s="12">
        <v>10</v>
      </c>
      <c r="I18" s="55">
        <f t="shared" si="1"/>
        <v>20</v>
      </c>
      <c r="J18" s="7">
        <f t="shared" si="2"/>
        <v>725</v>
      </c>
      <c r="K18" s="8">
        <f t="shared" si="2"/>
        <v>48</v>
      </c>
      <c r="L18" s="27">
        <f t="shared" si="2"/>
        <v>96</v>
      </c>
      <c r="M18" s="57">
        <f t="shared" si="3"/>
        <v>869</v>
      </c>
      <c r="N18" s="60">
        <f>M18/M20</f>
        <v>6.7403529183633895E-3</v>
      </c>
    </row>
    <row r="19" spans="1:14" ht="14.25" customHeight="1" thickBot="1" x14ac:dyDescent="0.3">
      <c r="A19" s="34" t="s">
        <v>10</v>
      </c>
      <c r="B19" s="10">
        <v>1666</v>
      </c>
      <c r="C19" s="11">
        <v>124</v>
      </c>
      <c r="D19" s="12">
        <v>45</v>
      </c>
      <c r="E19" s="54">
        <f t="shared" si="0"/>
        <v>1835</v>
      </c>
      <c r="F19" s="10">
        <v>14</v>
      </c>
      <c r="G19" s="11">
        <v>1</v>
      </c>
      <c r="H19" s="12">
        <v>3</v>
      </c>
      <c r="I19" s="55">
        <f t="shared" si="1"/>
        <v>18</v>
      </c>
      <c r="J19" s="13">
        <f t="shared" si="2"/>
        <v>1680</v>
      </c>
      <c r="K19" s="8">
        <f t="shared" si="2"/>
        <v>125</v>
      </c>
      <c r="L19" s="27">
        <f t="shared" si="2"/>
        <v>48</v>
      </c>
      <c r="M19" s="57">
        <f t="shared" si="3"/>
        <v>1853</v>
      </c>
      <c r="N19" s="60">
        <f>M19/M20</f>
        <v>1.4372697304634478E-2</v>
      </c>
    </row>
    <row r="20" spans="1:14" ht="14.25" customHeight="1" thickBot="1" x14ac:dyDescent="0.3">
      <c r="A20" s="18" t="s">
        <v>0</v>
      </c>
      <c r="B20" s="19">
        <f t="shared" ref="B20:L20" si="4">SUM(B7:B19)</f>
        <v>73109</v>
      </c>
      <c r="C20" s="20">
        <f t="shared" si="4"/>
        <v>16667</v>
      </c>
      <c r="D20" s="21">
        <f t="shared" si="4"/>
        <v>28199</v>
      </c>
      <c r="E20" s="29">
        <f t="shared" si="4"/>
        <v>117975</v>
      </c>
      <c r="F20" s="22">
        <f t="shared" si="4"/>
        <v>7727</v>
      </c>
      <c r="G20" s="20">
        <f t="shared" si="4"/>
        <v>930</v>
      </c>
      <c r="H20" s="21">
        <f t="shared" si="4"/>
        <v>2293</v>
      </c>
      <c r="I20" s="29">
        <f t="shared" si="4"/>
        <v>10950</v>
      </c>
      <c r="J20" s="23">
        <f t="shared" si="4"/>
        <v>80836</v>
      </c>
      <c r="K20" s="24">
        <f t="shared" si="4"/>
        <v>17597</v>
      </c>
      <c r="L20" s="25">
        <f t="shared" si="4"/>
        <v>30492</v>
      </c>
      <c r="M20" s="58">
        <f t="shared" si="3"/>
        <v>128925</v>
      </c>
      <c r="N20" s="61">
        <f>SUM(N7:N19)</f>
        <v>1.0000000000000002</v>
      </c>
    </row>
    <row r="21" spans="1:14" ht="9.75" customHeight="1" x14ac:dyDescent="0.25">
      <c r="A21" s="90" t="s">
        <v>13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</row>
    <row r="22" spans="1:14" ht="10.5" customHeight="1" x14ac:dyDescent="0.25">
      <c r="B22" s="17"/>
      <c r="C22" s="17"/>
      <c r="D22" s="17"/>
      <c r="E22" s="17"/>
      <c r="F22" s="17"/>
      <c r="G22" s="17"/>
      <c r="H22" s="17"/>
      <c r="I22" s="17"/>
    </row>
    <row r="23" spans="1:14" ht="14.25" customHeight="1" x14ac:dyDescent="0.25">
      <c r="A23" s="73" t="s">
        <v>11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4"/>
    </row>
    <row r="24" spans="1:14" ht="12" customHeight="1" thickBo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4" ht="14.25" customHeight="1" x14ac:dyDescent="0.25">
      <c r="A25" s="75" t="s">
        <v>17</v>
      </c>
      <c r="B25" s="66" t="s">
        <v>23</v>
      </c>
      <c r="C25" s="78"/>
      <c r="D25" s="79"/>
      <c r="E25" s="80" t="s">
        <v>0</v>
      </c>
      <c r="F25" s="66" t="s">
        <v>22</v>
      </c>
      <c r="G25" s="78"/>
      <c r="H25" s="78"/>
      <c r="I25" s="80" t="s">
        <v>0</v>
      </c>
      <c r="J25" s="63" t="s">
        <v>12</v>
      </c>
      <c r="K25" s="64"/>
      <c r="L25" s="65"/>
      <c r="M25" s="94" t="s">
        <v>0</v>
      </c>
      <c r="N25" s="91" t="s">
        <v>15</v>
      </c>
    </row>
    <row r="26" spans="1:14" ht="14.25" customHeight="1" x14ac:dyDescent="0.25">
      <c r="A26" s="76"/>
      <c r="B26" s="69" t="s">
        <v>1</v>
      </c>
      <c r="C26" s="71" t="s">
        <v>2</v>
      </c>
      <c r="D26" s="85" t="s">
        <v>3</v>
      </c>
      <c r="E26" s="81"/>
      <c r="F26" s="87" t="s">
        <v>1</v>
      </c>
      <c r="G26" s="71" t="s">
        <v>2</v>
      </c>
      <c r="H26" s="85" t="s">
        <v>3</v>
      </c>
      <c r="I26" s="83"/>
      <c r="J26" s="87" t="s">
        <v>1</v>
      </c>
      <c r="K26" s="71" t="s">
        <v>2</v>
      </c>
      <c r="L26" s="85" t="s">
        <v>3</v>
      </c>
      <c r="M26" s="95"/>
      <c r="N26" s="92"/>
    </row>
    <row r="27" spans="1:14" ht="14.25" customHeight="1" thickBot="1" x14ac:dyDescent="0.3">
      <c r="A27" s="77"/>
      <c r="B27" s="70"/>
      <c r="C27" s="72"/>
      <c r="D27" s="86"/>
      <c r="E27" s="82"/>
      <c r="F27" s="88"/>
      <c r="G27" s="89"/>
      <c r="H27" s="86"/>
      <c r="I27" s="84"/>
      <c r="J27" s="88"/>
      <c r="K27" s="89"/>
      <c r="L27" s="86"/>
      <c r="M27" s="96"/>
      <c r="N27" s="93"/>
    </row>
    <row r="28" spans="1:14" ht="14.25" customHeight="1" x14ac:dyDescent="0.25">
      <c r="A28" s="30" t="s">
        <v>18</v>
      </c>
      <c r="B28" s="47">
        <v>128</v>
      </c>
      <c r="C28" s="48">
        <v>45</v>
      </c>
      <c r="D28" s="49">
        <v>302</v>
      </c>
      <c r="E28" s="46">
        <f t="shared" ref="E28:E40" si="5">SUM(B28:D28)</f>
        <v>475</v>
      </c>
      <c r="F28" s="47">
        <v>337</v>
      </c>
      <c r="G28" s="49">
        <v>105</v>
      </c>
      <c r="H28" s="49">
        <v>438</v>
      </c>
      <c r="I28" s="50">
        <f t="shared" ref="I28:I30" si="6">SUM(F28:H28)</f>
        <v>880</v>
      </c>
      <c r="J28" s="47">
        <f t="shared" ref="J28:L30" si="7">B28+F28</f>
        <v>465</v>
      </c>
      <c r="K28" s="48">
        <f t="shared" si="7"/>
        <v>150</v>
      </c>
      <c r="L28" s="50">
        <f t="shared" si="7"/>
        <v>740</v>
      </c>
      <c r="M28" s="41">
        <f>J28+K28+L28</f>
        <v>1355</v>
      </c>
      <c r="N28" s="59">
        <f>M28/M41</f>
        <v>1.1847512459561074E-2</v>
      </c>
    </row>
    <row r="29" spans="1:14" ht="14.25" customHeight="1" x14ac:dyDescent="0.25">
      <c r="A29" s="43" t="s">
        <v>19</v>
      </c>
      <c r="B29" s="1">
        <v>7439</v>
      </c>
      <c r="C29" s="2">
        <v>2514</v>
      </c>
      <c r="D29" s="3">
        <v>3886</v>
      </c>
      <c r="E29" s="51">
        <f t="shared" si="5"/>
        <v>13839</v>
      </c>
      <c r="F29" s="1">
        <v>134</v>
      </c>
      <c r="G29" s="3">
        <v>28</v>
      </c>
      <c r="H29" s="3">
        <v>72</v>
      </c>
      <c r="I29" s="51">
        <f t="shared" si="6"/>
        <v>234</v>
      </c>
      <c r="J29" s="36">
        <f t="shared" si="7"/>
        <v>7573</v>
      </c>
      <c r="K29" s="37">
        <f t="shared" si="7"/>
        <v>2542</v>
      </c>
      <c r="L29" s="38">
        <f t="shared" si="7"/>
        <v>3958</v>
      </c>
      <c r="M29" s="42">
        <f>J29+K29+L29</f>
        <v>14073</v>
      </c>
      <c r="N29" s="60">
        <f>M29/M41</f>
        <v>0.12304800209845239</v>
      </c>
    </row>
    <row r="30" spans="1:14" ht="14.25" customHeight="1" x14ac:dyDescent="0.25">
      <c r="A30" s="31">
        <v>451.71</v>
      </c>
      <c r="B30" s="4">
        <v>25089</v>
      </c>
      <c r="C30" s="5">
        <v>8628</v>
      </c>
      <c r="D30" s="6">
        <v>15030</v>
      </c>
      <c r="E30" s="51">
        <f t="shared" si="5"/>
        <v>48747</v>
      </c>
      <c r="F30" s="4">
        <v>23</v>
      </c>
      <c r="G30" s="5">
        <v>58</v>
      </c>
      <c r="H30" s="6">
        <v>81</v>
      </c>
      <c r="I30" s="52">
        <f t="shared" si="6"/>
        <v>162</v>
      </c>
      <c r="J30" s="39">
        <f t="shared" si="7"/>
        <v>25112</v>
      </c>
      <c r="K30" s="3">
        <f t="shared" si="7"/>
        <v>8686</v>
      </c>
      <c r="L30" s="28">
        <f t="shared" si="7"/>
        <v>15111</v>
      </c>
      <c r="M30" s="42">
        <f t="shared" ref="M30:M41" si="8">J30+K30+L30</f>
        <v>48909</v>
      </c>
      <c r="N30" s="60">
        <f>M30/M41</f>
        <v>0.42763836670455541</v>
      </c>
    </row>
    <row r="31" spans="1:14" ht="14.25" customHeight="1" x14ac:dyDescent="0.25">
      <c r="A31" s="31" t="s">
        <v>20</v>
      </c>
      <c r="B31" s="4">
        <v>8776</v>
      </c>
      <c r="C31" s="5">
        <v>1749</v>
      </c>
      <c r="D31" s="6">
        <v>3158</v>
      </c>
      <c r="E31" s="51">
        <f t="shared" si="5"/>
        <v>13683</v>
      </c>
      <c r="F31" s="4">
        <v>110</v>
      </c>
      <c r="G31" s="5">
        <v>27</v>
      </c>
      <c r="H31" s="6">
        <v>78</v>
      </c>
      <c r="I31" s="53">
        <f>SUM(F31:H31)</f>
        <v>215</v>
      </c>
      <c r="J31" s="40">
        <f>B31+F31</f>
        <v>8886</v>
      </c>
      <c r="K31" s="9">
        <f>C31+G31</f>
        <v>1776</v>
      </c>
      <c r="L31" s="27">
        <f>D31+H31</f>
        <v>3236</v>
      </c>
      <c r="M31" s="42">
        <f t="shared" si="8"/>
        <v>13898</v>
      </c>
      <c r="N31" s="60">
        <f>M31/M41</f>
        <v>0.12151788056308473</v>
      </c>
    </row>
    <row r="32" spans="1:14" ht="14.25" customHeight="1" x14ac:dyDescent="0.25">
      <c r="A32" s="34" t="s">
        <v>21</v>
      </c>
      <c r="B32" s="4">
        <v>4161</v>
      </c>
      <c r="C32" s="5">
        <v>717</v>
      </c>
      <c r="D32" s="6">
        <v>1294</v>
      </c>
      <c r="E32" s="51">
        <f t="shared" si="5"/>
        <v>6172</v>
      </c>
      <c r="F32" s="7">
        <v>39</v>
      </c>
      <c r="G32" s="8">
        <v>12</v>
      </c>
      <c r="H32" s="9">
        <v>20</v>
      </c>
      <c r="I32" s="55">
        <f t="shared" ref="I32:I40" si="9">SUM(F32:H32)</f>
        <v>71</v>
      </c>
      <c r="J32" s="40">
        <f t="shared" ref="J32:L40" si="10">B32+F32</f>
        <v>4200</v>
      </c>
      <c r="K32" s="9">
        <f t="shared" si="10"/>
        <v>729</v>
      </c>
      <c r="L32" s="27">
        <f t="shared" si="10"/>
        <v>1314</v>
      </c>
      <c r="M32" s="42">
        <f t="shared" si="8"/>
        <v>6243</v>
      </c>
      <c r="N32" s="60">
        <f>M32/M41</f>
        <v>5.4585992830287665E-2</v>
      </c>
    </row>
    <row r="33" spans="1:14" ht="14.25" customHeight="1" x14ac:dyDescent="0.25">
      <c r="A33" s="35" t="s">
        <v>4</v>
      </c>
      <c r="B33" s="4">
        <v>6732</v>
      </c>
      <c r="C33" s="5">
        <v>937</v>
      </c>
      <c r="D33" s="6">
        <v>1564</v>
      </c>
      <c r="E33" s="51">
        <f t="shared" si="5"/>
        <v>9233</v>
      </c>
      <c r="F33" s="7">
        <v>62</v>
      </c>
      <c r="G33" s="8">
        <v>10</v>
      </c>
      <c r="H33" s="9">
        <v>42</v>
      </c>
      <c r="I33" s="55">
        <f t="shared" si="9"/>
        <v>114</v>
      </c>
      <c r="J33" s="40">
        <f t="shared" si="10"/>
        <v>6794</v>
      </c>
      <c r="K33" s="9">
        <f t="shared" si="10"/>
        <v>947</v>
      </c>
      <c r="L33" s="27">
        <f t="shared" si="10"/>
        <v>1606</v>
      </c>
      <c r="M33" s="42">
        <f t="shared" si="8"/>
        <v>9347</v>
      </c>
      <c r="N33" s="60">
        <f>M33/M41</f>
        <v>8.1725977091894733E-2</v>
      </c>
    </row>
    <row r="34" spans="1:14" ht="14.25" customHeight="1" x14ac:dyDescent="0.25">
      <c r="A34" s="35" t="s">
        <v>5</v>
      </c>
      <c r="B34" s="10">
        <v>5329</v>
      </c>
      <c r="C34" s="11">
        <v>615</v>
      </c>
      <c r="D34" s="12">
        <v>931</v>
      </c>
      <c r="E34" s="51">
        <f t="shared" si="5"/>
        <v>6875</v>
      </c>
      <c r="F34" s="13">
        <v>40</v>
      </c>
      <c r="G34" s="14">
        <v>7</v>
      </c>
      <c r="H34" s="15">
        <v>18</v>
      </c>
      <c r="I34" s="55">
        <f t="shared" si="9"/>
        <v>65</v>
      </c>
      <c r="J34" s="7">
        <f t="shared" si="10"/>
        <v>5369</v>
      </c>
      <c r="K34" s="8">
        <f t="shared" si="10"/>
        <v>622</v>
      </c>
      <c r="L34" s="27">
        <f t="shared" si="10"/>
        <v>949</v>
      </c>
      <c r="M34" s="42">
        <f t="shared" si="8"/>
        <v>6940</v>
      </c>
      <c r="N34" s="60">
        <f>M34/M41</f>
        <v>6.068024831686631E-2</v>
      </c>
    </row>
    <row r="35" spans="1:14" ht="14.25" customHeight="1" x14ac:dyDescent="0.25">
      <c r="A35" s="35" t="s">
        <v>6</v>
      </c>
      <c r="B35" s="10">
        <v>3692</v>
      </c>
      <c r="C35" s="11">
        <v>371</v>
      </c>
      <c r="D35" s="12">
        <v>533</v>
      </c>
      <c r="E35" s="51">
        <f t="shared" si="5"/>
        <v>4596</v>
      </c>
      <c r="F35" s="13">
        <v>45</v>
      </c>
      <c r="G35" s="14">
        <v>2</v>
      </c>
      <c r="H35" s="15">
        <v>28</v>
      </c>
      <c r="I35" s="55">
        <f t="shared" si="9"/>
        <v>75</v>
      </c>
      <c r="J35" s="7">
        <f t="shared" si="10"/>
        <v>3737</v>
      </c>
      <c r="K35" s="8">
        <f t="shared" si="10"/>
        <v>373</v>
      </c>
      <c r="L35" s="27">
        <f t="shared" si="10"/>
        <v>561</v>
      </c>
      <c r="M35" s="42">
        <f t="shared" si="8"/>
        <v>4671</v>
      </c>
      <c r="N35" s="60">
        <f>M35/M41</f>
        <v>4.0841129666870681E-2</v>
      </c>
    </row>
    <row r="36" spans="1:14" ht="14.25" customHeight="1" x14ac:dyDescent="0.25">
      <c r="A36" s="34" t="s">
        <v>7</v>
      </c>
      <c r="B36" s="10">
        <v>2370</v>
      </c>
      <c r="C36" s="11">
        <v>223</v>
      </c>
      <c r="D36" s="12">
        <v>328</v>
      </c>
      <c r="E36" s="51">
        <f t="shared" si="5"/>
        <v>2921</v>
      </c>
      <c r="F36" s="13">
        <v>19</v>
      </c>
      <c r="G36" s="14">
        <v>2</v>
      </c>
      <c r="H36" s="15">
        <v>8</v>
      </c>
      <c r="I36" s="55">
        <f t="shared" si="9"/>
        <v>29</v>
      </c>
      <c r="J36" s="7">
        <f t="shared" si="10"/>
        <v>2389</v>
      </c>
      <c r="K36" s="8">
        <f t="shared" si="10"/>
        <v>225</v>
      </c>
      <c r="L36" s="27">
        <f t="shared" si="10"/>
        <v>336</v>
      </c>
      <c r="M36" s="42">
        <f t="shared" si="8"/>
        <v>2950</v>
      </c>
      <c r="N36" s="60">
        <f>M36/M41</f>
        <v>2.579347731048352E-2</v>
      </c>
    </row>
    <row r="37" spans="1:14" ht="14.25" customHeight="1" x14ac:dyDescent="0.25">
      <c r="A37" s="32" t="s">
        <v>8</v>
      </c>
      <c r="B37" s="4">
        <v>1604</v>
      </c>
      <c r="C37" s="5">
        <v>148</v>
      </c>
      <c r="D37" s="6">
        <v>149</v>
      </c>
      <c r="E37" s="51">
        <f t="shared" si="5"/>
        <v>1901</v>
      </c>
      <c r="F37" s="7">
        <v>11</v>
      </c>
      <c r="G37" s="8">
        <v>3</v>
      </c>
      <c r="H37" s="9">
        <v>5</v>
      </c>
      <c r="I37" s="55">
        <f t="shared" si="9"/>
        <v>19</v>
      </c>
      <c r="J37" s="7">
        <f t="shared" si="10"/>
        <v>1615</v>
      </c>
      <c r="K37" s="8">
        <f t="shared" si="10"/>
        <v>151</v>
      </c>
      <c r="L37" s="27">
        <f t="shared" si="10"/>
        <v>154</v>
      </c>
      <c r="M37" s="42">
        <f t="shared" si="8"/>
        <v>1920</v>
      </c>
      <c r="N37" s="60">
        <f>M37/M41</f>
        <v>1.6787619130890968E-2</v>
      </c>
    </row>
    <row r="38" spans="1:14" ht="14.25" customHeight="1" x14ac:dyDescent="0.25">
      <c r="A38" s="33" t="s">
        <v>16</v>
      </c>
      <c r="B38" s="4">
        <v>1135</v>
      </c>
      <c r="C38" s="5">
        <v>105</v>
      </c>
      <c r="D38" s="6">
        <v>108</v>
      </c>
      <c r="E38" s="51">
        <f t="shared" si="5"/>
        <v>1348</v>
      </c>
      <c r="F38" s="4">
        <v>10</v>
      </c>
      <c r="G38" s="5">
        <v>3</v>
      </c>
      <c r="H38" s="6">
        <v>3</v>
      </c>
      <c r="I38" s="55">
        <f t="shared" si="9"/>
        <v>16</v>
      </c>
      <c r="J38" s="7">
        <f t="shared" si="10"/>
        <v>1145</v>
      </c>
      <c r="K38" s="8">
        <f t="shared" si="10"/>
        <v>108</v>
      </c>
      <c r="L38" s="27">
        <f t="shared" si="10"/>
        <v>111</v>
      </c>
      <c r="M38" s="42">
        <f t="shared" si="8"/>
        <v>1364</v>
      </c>
      <c r="N38" s="60">
        <f>M38/M41</f>
        <v>1.1926204424237126E-2</v>
      </c>
    </row>
    <row r="39" spans="1:14" ht="14.25" customHeight="1" x14ac:dyDescent="0.25">
      <c r="A39" s="33" t="s">
        <v>9</v>
      </c>
      <c r="B39" s="10">
        <v>703</v>
      </c>
      <c r="C39" s="11">
        <v>47</v>
      </c>
      <c r="D39" s="12">
        <v>86</v>
      </c>
      <c r="E39" s="51">
        <f t="shared" si="5"/>
        <v>836</v>
      </c>
      <c r="F39" s="10">
        <v>8</v>
      </c>
      <c r="G39" s="11">
        <v>1</v>
      </c>
      <c r="H39" s="12">
        <v>10</v>
      </c>
      <c r="I39" s="55">
        <f t="shared" si="9"/>
        <v>19</v>
      </c>
      <c r="J39" s="7">
        <f t="shared" si="10"/>
        <v>711</v>
      </c>
      <c r="K39" s="8">
        <f t="shared" si="10"/>
        <v>48</v>
      </c>
      <c r="L39" s="27">
        <f t="shared" si="10"/>
        <v>96</v>
      </c>
      <c r="M39" s="42">
        <f t="shared" si="8"/>
        <v>855</v>
      </c>
      <c r="N39" s="60">
        <f>M39/M41</f>
        <v>7.4757366442248846E-3</v>
      </c>
    </row>
    <row r="40" spans="1:14" ht="14.25" customHeight="1" thickBot="1" x14ac:dyDescent="0.3">
      <c r="A40" s="34" t="s">
        <v>10</v>
      </c>
      <c r="B40" s="10">
        <v>1659</v>
      </c>
      <c r="C40" s="11">
        <v>123</v>
      </c>
      <c r="D40" s="12">
        <v>45</v>
      </c>
      <c r="E40" s="51">
        <f t="shared" si="5"/>
        <v>1827</v>
      </c>
      <c r="F40" s="10">
        <v>14</v>
      </c>
      <c r="G40" s="11">
        <v>1</v>
      </c>
      <c r="H40" s="12">
        <v>3</v>
      </c>
      <c r="I40" s="55">
        <f t="shared" si="9"/>
        <v>18</v>
      </c>
      <c r="J40" s="13">
        <f t="shared" si="10"/>
        <v>1673</v>
      </c>
      <c r="K40" s="8">
        <f t="shared" si="10"/>
        <v>124</v>
      </c>
      <c r="L40" s="27">
        <f t="shared" si="10"/>
        <v>48</v>
      </c>
      <c r="M40" s="42">
        <f t="shared" si="8"/>
        <v>1845</v>
      </c>
      <c r="N40" s="60">
        <f>M40/M41</f>
        <v>1.613185275859054E-2</v>
      </c>
    </row>
    <row r="41" spans="1:14" ht="14.25" customHeight="1" thickBot="1" x14ac:dyDescent="0.3">
      <c r="A41" s="18" t="s">
        <v>0</v>
      </c>
      <c r="B41" s="19">
        <f t="shared" ref="B41:L41" si="11">SUM(B28:B40)</f>
        <v>68817</v>
      </c>
      <c r="C41" s="20">
        <f t="shared" si="11"/>
        <v>16222</v>
      </c>
      <c r="D41" s="21">
        <f t="shared" si="11"/>
        <v>27414</v>
      </c>
      <c r="E41" s="29">
        <f t="shared" si="11"/>
        <v>112453</v>
      </c>
      <c r="F41" s="22">
        <f t="shared" si="11"/>
        <v>852</v>
      </c>
      <c r="G41" s="20">
        <f t="shared" si="11"/>
        <v>259</v>
      </c>
      <c r="H41" s="21">
        <f t="shared" si="11"/>
        <v>806</v>
      </c>
      <c r="I41" s="29">
        <f t="shared" si="11"/>
        <v>1917</v>
      </c>
      <c r="J41" s="23">
        <f t="shared" si="11"/>
        <v>69669</v>
      </c>
      <c r="K41" s="24">
        <f t="shared" si="11"/>
        <v>16481</v>
      </c>
      <c r="L41" s="25">
        <f t="shared" si="11"/>
        <v>28220</v>
      </c>
      <c r="M41" s="26">
        <f t="shared" si="8"/>
        <v>114370</v>
      </c>
      <c r="N41" s="61">
        <f>SUM(N28:N40)</f>
        <v>1.0000000000000002</v>
      </c>
    </row>
    <row r="42" spans="1:14" ht="9.75" customHeight="1" x14ac:dyDescent="0.25">
      <c r="A42" s="90" t="s">
        <v>14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</row>
    <row r="43" spans="1:14" ht="16.5" customHeight="1" x14ac:dyDescent="0.25">
      <c r="B43" s="4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4" ht="15" customHeight="1" x14ac:dyDescent="0.25"/>
    <row r="45" spans="1:14" ht="15" customHeight="1" x14ac:dyDescent="0.25"/>
    <row r="46" spans="1:14" ht="15" customHeight="1" x14ac:dyDescent="0.25"/>
    <row r="47" spans="1:14" ht="15" customHeight="1" x14ac:dyDescent="0.25"/>
    <row r="48" spans="1:14" ht="15" customHeight="1" x14ac:dyDescent="0.25"/>
    <row r="49" ht="15" customHeight="1" x14ac:dyDescent="0.25"/>
  </sheetData>
  <mergeCells count="38">
    <mergeCell ref="A42:M42"/>
    <mergeCell ref="N4:N6"/>
    <mergeCell ref="N25:N27"/>
    <mergeCell ref="B26:B27"/>
    <mergeCell ref="C26:C27"/>
    <mergeCell ref="D26:D27"/>
    <mergeCell ref="F26:F27"/>
    <mergeCell ref="G26:G27"/>
    <mergeCell ref="H26:H27"/>
    <mergeCell ref="L5:L6"/>
    <mergeCell ref="A21:M21"/>
    <mergeCell ref="A25:A27"/>
    <mergeCell ref="M25:M27"/>
    <mergeCell ref="D5:D6"/>
    <mergeCell ref="F5:F6"/>
    <mergeCell ref="G5:G6"/>
    <mergeCell ref="A23:N23"/>
    <mergeCell ref="B25:D25"/>
    <mergeCell ref="E25:E27"/>
    <mergeCell ref="F25:H25"/>
    <mergeCell ref="I25:I27"/>
    <mergeCell ref="J25:L25"/>
    <mergeCell ref="J26:J27"/>
    <mergeCell ref="K26:K27"/>
    <mergeCell ref="L26:L27"/>
    <mergeCell ref="J4:L4"/>
    <mergeCell ref="M4:M6"/>
    <mergeCell ref="B5:B6"/>
    <mergeCell ref="C5:C6"/>
    <mergeCell ref="A2:N2"/>
    <mergeCell ref="A4:A6"/>
    <mergeCell ref="B4:D4"/>
    <mergeCell ref="E4:E6"/>
    <mergeCell ref="F4:H4"/>
    <mergeCell ref="I4:I6"/>
    <mergeCell ref="H5:H6"/>
    <mergeCell ref="J5:J6"/>
    <mergeCell ref="K5:K6"/>
  </mergeCells>
  <pageMargins left="0" right="0" top="0" bottom="0" header="0" footer="0"/>
  <pageSetup paperSize="9" fitToWidth="0" orientation="landscape" verticalDpi="0" r:id="rId1"/>
  <ignoredErrors>
    <ignoredError sqref="M41 M20" formula="1"/>
    <ignoredError sqref="E9 E3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R19" sqref="R19"/>
    </sheetView>
  </sheetViews>
  <sheetFormatPr defaultRowHeight="15" x14ac:dyDescent="0.25"/>
  <cols>
    <col min="1" max="1" width="14.85546875" customWidth="1"/>
    <col min="2" max="13" width="9.7109375" customWidth="1"/>
    <col min="14" max="14" width="12" customWidth="1"/>
  </cols>
  <sheetData>
    <row r="1" spans="1:14" ht="14.25" customHeight="1" x14ac:dyDescent="0.25"/>
    <row r="2" spans="1:14" ht="14.25" customHeight="1" x14ac:dyDescent="0.25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4"/>
    </row>
    <row r="3" spans="1:14" ht="12" customHeight="1" thickBo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4" ht="14.25" customHeight="1" x14ac:dyDescent="0.25">
      <c r="A4" s="75" t="s">
        <v>26</v>
      </c>
      <c r="B4" s="66" t="s">
        <v>23</v>
      </c>
      <c r="C4" s="78"/>
      <c r="D4" s="79"/>
      <c r="E4" s="80" t="s">
        <v>0</v>
      </c>
      <c r="F4" s="66" t="s">
        <v>22</v>
      </c>
      <c r="G4" s="78"/>
      <c r="H4" s="78"/>
      <c r="I4" s="80" t="s">
        <v>0</v>
      </c>
      <c r="J4" s="63" t="s">
        <v>12</v>
      </c>
      <c r="K4" s="64"/>
      <c r="L4" s="65"/>
      <c r="M4" s="66" t="s">
        <v>0</v>
      </c>
      <c r="N4" s="91" t="s">
        <v>15</v>
      </c>
    </row>
    <row r="5" spans="1:14" ht="14.25" customHeight="1" x14ac:dyDescent="0.25">
      <c r="A5" s="76"/>
      <c r="B5" s="69" t="s">
        <v>1</v>
      </c>
      <c r="C5" s="71" t="s">
        <v>2</v>
      </c>
      <c r="D5" s="85" t="s">
        <v>3</v>
      </c>
      <c r="E5" s="81"/>
      <c r="F5" s="87" t="s">
        <v>1</v>
      </c>
      <c r="G5" s="71" t="s">
        <v>2</v>
      </c>
      <c r="H5" s="85" t="s">
        <v>3</v>
      </c>
      <c r="I5" s="83"/>
      <c r="J5" s="87" t="s">
        <v>1</v>
      </c>
      <c r="K5" s="71" t="s">
        <v>2</v>
      </c>
      <c r="L5" s="85" t="s">
        <v>3</v>
      </c>
      <c r="M5" s="67"/>
      <c r="N5" s="92"/>
    </row>
    <row r="6" spans="1:14" ht="14.25" customHeight="1" thickBot="1" x14ac:dyDescent="0.3">
      <c r="A6" s="77"/>
      <c r="B6" s="70"/>
      <c r="C6" s="72"/>
      <c r="D6" s="86"/>
      <c r="E6" s="82"/>
      <c r="F6" s="88"/>
      <c r="G6" s="89"/>
      <c r="H6" s="86"/>
      <c r="I6" s="84"/>
      <c r="J6" s="88"/>
      <c r="K6" s="89"/>
      <c r="L6" s="86"/>
      <c r="M6" s="68"/>
      <c r="N6" s="93"/>
    </row>
    <row r="7" spans="1:14" ht="14.25" customHeight="1" x14ac:dyDescent="0.25">
      <c r="A7" s="30" t="s">
        <v>18</v>
      </c>
      <c r="B7" s="47">
        <v>3267</v>
      </c>
      <c r="C7" s="48">
        <v>479</v>
      </c>
      <c r="D7" s="49">
        <v>974</v>
      </c>
      <c r="E7" s="46">
        <f>SUM(B7:D7)</f>
        <v>4720</v>
      </c>
      <c r="F7" s="47">
        <v>7133</v>
      </c>
      <c r="G7" s="49">
        <v>774</v>
      </c>
      <c r="H7" s="49">
        <v>1925</v>
      </c>
      <c r="I7" s="46">
        <f>SUM(F7:H7)</f>
        <v>9832</v>
      </c>
      <c r="J7" s="47">
        <f>B7+F7</f>
        <v>10400</v>
      </c>
      <c r="K7" s="48">
        <f>C7+G7</f>
        <v>1253</v>
      </c>
      <c r="L7" s="50">
        <f>D7+H7</f>
        <v>2899</v>
      </c>
      <c r="M7" s="56">
        <f>J7+K7+L7</f>
        <v>14552</v>
      </c>
      <c r="N7" s="59">
        <f>M7/M20</f>
        <v>0.11265861003801221</v>
      </c>
    </row>
    <row r="8" spans="1:14" ht="14.25" customHeight="1" x14ac:dyDescent="0.25">
      <c r="A8" s="43" t="s">
        <v>19</v>
      </c>
      <c r="B8" s="1">
        <v>7747</v>
      </c>
      <c r="C8" s="2">
        <v>2507</v>
      </c>
      <c r="D8" s="3">
        <v>3904</v>
      </c>
      <c r="E8" s="51">
        <f>SUM(B8:D8)</f>
        <v>14158</v>
      </c>
      <c r="F8" s="1">
        <v>179</v>
      </c>
      <c r="G8" s="3">
        <v>29</v>
      </c>
      <c r="H8" s="3">
        <v>74</v>
      </c>
      <c r="I8" s="51">
        <f>SUM(F8:H8)</f>
        <v>282</v>
      </c>
      <c r="J8" s="36">
        <f>B8+F8</f>
        <v>7926</v>
      </c>
      <c r="K8" s="37">
        <f>C8+G8</f>
        <v>2536</v>
      </c>
      <c r="L8" s="38">
        <f>D8+H8</f>
        <v>3978</v>
      </c>
      <c r="M8" s="57">
        <f>J8+K8+L8</f>
        <v>14440</v>
      </c>
      <c r="N8" s="60">
        <f>M8/M20</f>
        <v>0.11179152892721939</v>
      </c>
    </row>
    <row r="9" spans="1:14" ht="14.25" customHeight="1" x14ac:dyDescent="0.25">
      <c r="A9" s="31">
        <v>451.71</v>
      </c>
      <c r="B9" s="4">
        <v>25198</v>
      </c>
      <c r="C9" s="5">
        <v>8656</v>
      </c>
      <c r="D9" s="6">
        <v>15040</v>
      </c>
      <c r="E9" s="51">
        <f>SUM(B9:D9)</f>
        <v>48894</v>
      </c>
      <c r="F9" s="4">
        <v>22</v>
      </c>
      <c r="G9" s="5">
        <v>58</v>
      </c>
      <c r="H9" s="6">
        <v>81</v>
      </c>
      <c r="I9" s="52">
        <f>SUM(F9:H9)</f>
        <v>161</v>
      </c>
      <c r="J9" s="39">
        <f>B9+F9</f>
        <v>25220</v>
      </c>
      <c r="K9" s="3">
        <f>C9+G9</f>
        <v>8714</v>
      </c>
      <c r="L9" s="28">
        <f>D9+H9</f>
        <v>15121</v>
      </c>
      <c r="M9" s="57">
        <f>J9+K9+L9</f>
        <v>49055</v>
      </c>
      <c r="N9" s="60">
        <f>M9/M20</f>
        <v>0.37977378473163065</v>
      </c>
    </row>
    <row r="10" spans="1:14" ht="14.25" customHeight="1" x14ac:dyDescent="0.25">
      <c r="A10" s="31" t="s">
        <v>25</v>
      </c>
      <c r="B10" s="4">
        <v>9053</v>
      </c>
      <c r="C10" s="5">
        <v>1745</v>
      </c>
      <c r="D10" s="6">
        <v>3184</v>
      </c>
      <c r="E10" s="51">
        <f>SUM(B10:D10)</f>
        <v>13982</v>
      </c>
      <c r="F10" s="4">
        <v>133</v>
      </c>
      <c r="G10" s="5">
        <v>27</v>
      </c>
      <c r="H10" s="6">
        <v>79</v>
      </c>
      <c r="I10" s="53">
        <f>SUM(F10:H10)</f>
        <v>239</v>
      </c>
      <c r="J10" s="40">
        <f>B10+F10</f>
        <v>9186</v>
      </c>
      <c r="K10" s="9">
        <f>C10+G10</f>
        <v>1772</v>
      </c>
      <c r="L10" s="27">
        <f>D10+H10</f>
        <v>3263</v>
      </c>
      <c r="M10" s="57">
        <f>J10+K10+L10</f>
        <v>14221</v>
      </c>
      <c r="N10" s="60">
        <f>M10/M20</f>
        <v>0.11009607568379409</v>
      </c>
    </row>
    <row r="11" spans="1:14" ht="14.25" customHeight="1" x14ac:dyDescent="0.25">
      <c r="A11" s="34" t="s">
        <v>24</v>
      </c>
      <c r="B11" s="4">
        <v>4284</v>
      </c>
      <c r="C11" s="5">
        <v>713</v>
      </c>
      <c r="D11" s="6">
        <v>1301</v>
      </c>
      <c r="E11" s="53">
        <f>SUM(B11:D11)</f>
        <v>6298</v>
      </c>
      <c r="F11" s="7">
        <v>47</v>
      </c>
      <c r="G11" s="8">
        <v>12</v>
      </c>
      <c r="H11" s="9">
        <v>22</v>
      </c>
      <c r="I11" s="55">
        <f>SUM(F11:H11)</f>
        <v>81</v>
      </c>
      <c r="J11" s="40">
        <f>B11+F11</f>
        <v>4331</v>
      </c>
      <c r="K11" s="9">
        <f>C11+G11</f>
        <v>725</v>
      </c>
      <c r="L11" s="27">
        <f>D11+H11</f>
        <v>1323</v>
      </c>
      <c r="M11" s="57">
        <f>J11+K11+L11</f>
        <v>6379</v>
      </c>
      <c r="N11" s="60">
        <f>M11/M20</f>
        <v>4.9384914337031328E-2</v>
      </c>
    </row>
    <row r="12" spans="1:14" ht="14.25" customHeight="1" x14ac:dyDescent="0.25">
      <c r="A12" s="35" t="s">
        <v>4</v>
      </c>
      <c r="B12" s="4">
        <v>6935</v>
      </c>
      <c r="C12" s="5">
        <v>928</v>
      </c>
      <c r="D12" s="6">
        <v>1590</v>
      </c>
      <c r="E12" s="53">
        <f>SUM(B12:D12)</f>
        <v>9453</v>
      </c>
      <c r="F12" s="7">
        <v>65</v>
      </c>
      <c r="G12" s="8">
        <v>10</v>
      </c>
      <c r="H12" s="9">
        <v>41</v>
      </c>
      <c r="I12" s="55">
        <f>SUM(F12:H12)</f>
        <v>116</v>
      </c>
      <c r="J12" s="40">
        <f>B12+F12</f>
        <v>7000</v>
      </c>
      <c r="K12" s="9">
        <f>C12+G12</f>
        <v>938</v>
      </c>
      <c r="L12" s="27">
        <f>D12+H12</f>
        <v>1631</v>
      </c>
      <c r="M12" s="57">
        <f>J12+K12+L12</f>
        <v>9569</v>
      </c>
      <c r="N12" s="60">
        <f>M12/M20</f>
        <v>7.4081242403363043E-2</v>
      </c>
    </row>
    <row r="13" spans="1:14" ht="14.25" customHeight="1" x14ac:dyDescent="0.25">
      <c r="A13" s="35" t="s">
        <v>5</v>
      </c>
      <c r="B13" s="10">
        <v>5462</v>
      </c>
      <c r="C13" s="11">
        <v>615</v>
      </c>
      <c r="D13" s="12">
        <v>935</v>
      </c>
      <c r="E13" s="54">
        <f>SUM(B13:D13)</f>
        <v>7012</v>
      </c>
      <c r="F13" s="13">
        <v>44</v>
      </c>
      <c r="G13" s="14">
        <v>7</v>
      </c>
      <c r="H13" s="15">
        <v>18</v>
      </c>
      <c r="I13" s="55">
        <f>SUM(F13:H13)</f>
        <v>69</v>
      </c>
      <c r="J13" s="7">
        <f>B13+F13</f>
        <v>5506</v>
      </c>
      <c r="K13" s="8">
        <f>C13+G13</f>
        <v>622</v>
      </c>
      <c r="L13" s="27">
        <f>D13+H13</f>
        <v>953</v>
      </c>
      <c r="M13" s="57">
        <f>J13+K13+L13</f>
        <v>7081</v>
      </c>
      <c r="N13" s="60">
        <f>M13/M20</f>
        <v>5.4819654870750724E-2</v>
      </c>
    </row>
    <row r="14" spans="1:14" ht="14.25" customHeight="1" x14ac:dyDescent="0.25">
      <c r="A14" s="35" t="s">
        <v>6</v>
      </c>
      <c r="B14" s="10">
        <v>3787</v>
      </c>
      <c r="C14" s="11">
        <v>366</v>
      </c>
      <c r="D14" s="12">
        <v>540</v>
      </c>
      <c r="E14" s="54">
        <f>SUM(B14:D14)</f>
        <v>4693</v>
      </c>
      <c r="F14" s="13">
        <v>46</v>
      </c>
      <c r="G14" s="14">
        <v>2</v>
      </c>
      <c r="H14" s="15">
        <v>28</v>
      </c>
      <c r="I14" s="55">
        <f>SUM(F14:H14)</f>
        <v>76</v>
      </c>
      <c r="J14" s="7">
        <f>B14+F14</f>
        <v>3833</v>
      </c>
      <c r="K14" s="8">
        <f>C14+G14</f>
        <v>368</v>
      </c>
      <c r="L14" s="27">
        <f>D14+H14</f>
        <v>568</v>
      </c>
      <c r="M14" s="57">
        <f>J14+K14+L14</f>
        <v>4769</v>
      </c>
      <c r="N14" s="60">
        <f>M14/M20</f>
        <v>3.6920623369384294E-2</v>
      </c>
    </row>
    <row r="15" spans="1:14" ht="14.25" customHeight="1" x14ac:dyDescent="0.25">
      <c r="A15" s="34" t="s">
        <v>7</v>
      </c>
      <c r="B15" s="10">
        <v>2433</v>
      </c>
      <c r="C15" s="11">
        <v>224</v>
      </c>
      <c r="D15" s="12">
        <v>330</v>
      </c>
      <c r="E15" s="54">
        <f>SUM(B15:D15)</f>
        <v>2987</v>
      </c>
      <c r="F15" s="13">
        <v>21</v>
      </c>
      <c r="G15" s="14">
        <v>2</v>
      </c>
      <c r="H15" s="15">
        <v>7</v>
      </c>
      <c r="I15" s="55">
        <f>SUM(F15:H15)</f>
        <v>30</v>
      </c>
      <c r="J15" s="7">
        <f>B15+F15</f>
        <v>2454</v>
      </c>
      <c r="K15" s="8">
        <f>C15+G15</f>
        <v>226</v>
      </c>
      <c r="L15" s="27">
        <f>D15+H15</f>
        <v>337</v>
      </c>
      <c r="M15" s="57">
        <f>J15+K15+L15</f>
        <v>3017</v>
      </c>
      <c r="N15" s="60">
        <f>M15/M20</f>
        <v>2.3356997421982054E-2</v>
      </c>
    </row>
    <row r="16" spans="1:14" ht="14.25" customHeight="1" x14ac:dyDescent="0.25">
      <c r="A16" s="32" t="s">
        <v>8</v>
      </c>
      <c r="B16" s="4">
        <v>1646</v>
      </c>
      <c r="C16" s="5">
        <v>147</v>
      </c>
      <c r="D16" s="6">
        <v>149</v>
      </c>
      <c r="E16" s="54">
        <f>SUM(B16:D16)</f>
        <v>1942</v>
      </c>
      <c r="F16" s="4">
        <v>11</v>
      </c>
      <c r="G16" s="5">
        <v>3</v>
      </c>
      <c r="H16" s="6">
        <v>5</v>
      </c>
      <c r="I16" s="55">
        <f>SUM(F16:H16)</f>
        <v>19</v>
      </c>
      <c r="J16" s="7">
        <f>B16+F16</f>
        <v>1657</v>
      </c>
      <c r="K16" s="8">
        <f>C16+G16</f>
        <v>150</v>
      </c>
      <c r="L16" s="27">
        <f>D16+H16</f>
        <v>154</v>
      </c>
      <c r="M16" s="57">
        <f>J16+K16+L16</f>
        <v>1961</v>
      </c>
      <c r="N16" s="60">
        <f>M16/M20</f>
        <v>1.5181661234506731E-2</v>
      </c>
    </row>
    <row r="17" spans="1:14" ht="14.25" customHeight="1" x14ac:dyDescent="0.25">
      <c r="A17" s="33" t="s">
        <v>16</v>
      </c>
      <c r="B17" s="10">
        <v>1157</v>
      </c>
      <c r="C17" s="11">
        <v>105</v>
      </c>
      <c r="D17" s="12">
        <v>109</v>
      </c>
      <c r="E17" s="54">
        <f>SUM(B17:D17)</f>
        <v>1371</v>
      </c>
      <c r="F17" s="10">
        <v>10</v>
      </c>
      <c r="G17" s="11">
        <v>3</v>
      </c>
      <c r="H17" s="12">
        <v>3</v>
      </c>
      <c r="I17" s="55">
        <f>SUM(F17:H17)</f>
        <v>16</v>
      </c>
      <c r="J17" s="7">
        <f>B17+F17</f>
        <v>1167</v>
      </c>
      <c r="K17" s="8">
        <f>C17+G17</f>
        <v>108</v>
      </c>
      <c r="L17" s="27">
        <f>D17+H17</f>
        <v>112</v>
      </c>
      <c r="M17" s="57">
        <f>J17+K17+L17</f>
        <v>1387</v>
      </c>
      <c r="N17" s="60">
        <f>M17/M20</f>
        <v>1.073787054169344E-2</v>
      </c>
    </row>
    <row r="18" spans="1:14" ht="14.25" customHeight="1" x14ac:dyDescent="0.25">
      <c r="A18" s="33" t="s">
        <v>9</v>
      </c>
      <c r="B18" s="10">
        <v>719</v>
      </c>
      <c r="C18" s="11">
        <v>47</v>
      </c>
      <c r="D18" s="12">
        <v>86</v>
      </c>
      <c r="E18" s="54">
        <f>SUM(B18:D18)</f>
        <v>852</v>
      </c>
      <c r="F18" s="10">
        <v>9</v>
      </c>
      <c r="G18" s="11">
        <v>1</v>
      </c>
      <c r="H18" s="12">
        <v>10</v>
      </c>
      <c r="I18" s="55">
        <f>SUM(F18:H18)</f>
        <v>20</v>
      </c>
      <c r="J18" s="7">
        <f>B18+F18</f>
        <v>728</v>
      </c>
      <c r="K18" s="8">
        <f>C18+G18</f>
        <v>48</v>
      </c>
      <c r="L18" s="27">
        <f>D18+H18</f>
        <v>96</v>
      </c>
      <c r="M18" s="57">
        <f>J18+K18+L18</f>
        <v>872</v>
      </c>
      <c r="N18" s="60">
        <f>M18/M20</f>
        <v>6.7508457911728045E-3</v>
      </c>
    </row>
    <row r="19" spans="1:14" ht="14.25" customHeight="1" thickBot="1" x14ac:dyDescent="0.3">
      <c r="A19" s="34" t="s">
        <v>10</v>
      </c>
      <c r="B19" s="10">
        <v>1678</v>
      </c>
      <c r="C19" s="11">
        <v>124</v>
      </c>
      <c r="D19" s="12">
        <v>46</v>
      </c>
      <c r="E19" s="54">
        <f>SUM(B19:D19)</f>
        <v>1848</v>
      </c>
      <c r="F19" s="10">
        <v>14</v>
      </c>
      <c r="G19" s="11">
        <v>1</v>
      </c>
      <c r="H19" s="12">
        <v>3</v>
      </c>
      <c r="I19" s="55">
        <f>SUM(F19:H19)</f>
        <v>18</v>
      </c>
      <c r="J19" s="13">
        <f>B19+F19</f>
        <v>1692</v>
      </c>
      <c r="K19" s="8">
        <f>C19+G19</f>
        <v>125</v>
      </c>
      <c r="L19" s="27">
        <f>D19+H19</f>
        <v>49</v>
      </c>
      <c r="M19" s="57">
        <f>J19+K19+L19</f>
        <v>1866</v>
      </c>
      <c r="N19" s="60">
        <f>M19/M20</f>
        <v>1.4446190649459236E-2</v>
      </c>
    </row>
    <row r="20" spans="1:14" ht="14.25" customHeight="1" thickBot="1" x14ac:dyDescent="0.3">
      <c r="A20" s="18" t="s">
        <v>0</v>
      </c>
      <c r="B20" s="19">
        <f>SUM(B7:B19)</f>
        <v>73366</v>
      </c>
      <c r="C20" s="20">
        <f>SUM(C7:C19)</f>
        <v>16656</v>
      </c>
      <c r="D20" s="21">
        <f>SUM(D7:D19)</f>
        <v>28188</v>
      </c>
      <c r="E20" s="29">
        <f>SUM(E7:E19)</f>
        <v>118210</v>
      </c>
      <c r="F20" s="22">
        <f>SUM(F7:F19)</f>
        <v>7734</v>
      </c>
      <c r="G20" s="20">
        <f>SUM(G7:G19)</f>
        <v>929</v>
      </c>
      <c r="H20" s="21">
        <f>SUM(H7:H19)</f>
        <v>2296</v>
      </c>
      <c r="I20" s="29">
        <f>SUM(I7:I19)</f>
        <v>10959</v>
      </c>
      <c r="J20" s="23">
        <f>SUM(J7:J19)</f>
        <v>81100</v>
      </c>
      <c r="K20" s="24">
        <f>SUM(K7:K19)</f>
        <v>17585</v>
      </c>
      <c r="L20" s="25">
        <f>SUM(L7:L19)</f>
        <v>30484</v>
      </c>
      <c r="M20" s="58">
        <f>J20+K20+L20</f>
        <v>129169</v>
      </c>
      <c r="N20" s="61">
        <f>SUM(N7:N19)</f>
        <v>0.99999999999999989</v>
      </c>
    </row>
    <row r="21" spans="1:14" ht="9.75" customHeight="1" x14ac:dyDescent="0.25">
      <c r="A21" s="90" t="s">
        <v>13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</row>
    <row r="22" spans="1:14" ht="10.5" customHeight="1" x14ac:dyDescent="0.25">
      <c r="B22" s="17"/>
      <c r="C22" s="17"/>
      <c r="D22" s="17"/>
      <c r="E22" s="17"/>
      <c r="F22" s="17"/>
      <c r="G22" s="17"/>
      <c r="H22" s="17"/>
      <c r="I22" s="17"/>
    </row>
    <row r="23" spans="1:14" ht="14.25" customHeight="1" x14ac:dyDescent="0.25">
      <c r="A23" s="73" t="s">
        <v>11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4"/>
    </row>
    <row r="24" spans="1:14" ht="12" customHeight="1" thickBo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4" ht="14.25" customHeight="1" x14ac:dyDescent="0.25">
      <c r="A25" s="75" t="s">
        <v>26</v>
      </c>
      <c r="B25" s="66" t="s">
        <v>23</v>
      </c>
      <c r="C25" s="78"/>
      <c r="D25" s="79"/>
      <c r="E25" s="80" t="s">
        <v>0</v>
      </c>
      <c r="F25" s="66" t="s">
        <v>22</v>
      </c>
      <c r="G25" s="78"/>
      <c r="H25" s="78"/>
      <c r="I25" s="80" t="s">
        <v>0</v>
      </c>
      <c r="J25" s="63" t="s">
        <v>12</v>
      </c>
      <c r="K25" s="64"/>
      <c r="L25" s="65"/>
      <c r="M25" s="94" t="s">
        <v>0</v>
      </c>
      <c r="N25" s="91" t="s">
        <v>15</v>
      </c>
    </row>
    <row r="26" spans="1:14" ht="14.25" customHeight="1" x14ac:dyDescent="0.25">
      <c r="A26" s="76"/>
      <c r="B26" s="69" t="s">
        <v>1</v>
      </c>
      <c r="C26" s="71" t="s">
        <v>2</v>
      </c>
      <c r="D26" s="85" t="s">
        <v>3</v>
      </c>
      <c r="E26" s="81"/>
      <c r="F26" s="87" t="s">
        <v>1</v>
      </c>
      <c r="G26" s="71" t="s">
        <v>2</v>
      </c>
      <c r="H26" s="85" t="s">
        <v>3</v>
      </c>
      <c r="I26" s="83"/>
      <c r="J26" s="87" t="s">
        <v>1</v>
      </c>
      <c r="K26" s="71" t="s">
        <v>2</v>
      </c>
      <c r="L26" s="85" t="s">
        <v>3</v>
      </c>
      <c r="M26" s="95"/>
      <c r="N26" s="92"/>
    </row>
    <row r="27" spans="1:14" ht="14.25" customHeight="1" thickBot="1" x14ac:dyDescent="0.3">
      <c r="A27" s="77"/>
      <c r="B27" s="70"/>
      <c r="C27" s="72"/>
      <c r="D27" s="86"/>
      <c r="E27" s="82"/>
      <c r="F27" s="88"/>
      <c r="G27" s="89"/>
      <c r="H27" s="86"/>
      <c r="I27" s="84"/>
      <c r="J27" s="88"/>
      <c r="K27" s="89"/>
      <c r="L27" s="86"/>
      <c r="M27" s="96"/>
      <c r="N27" s="93"/>
    </row>
    <row r="28" spans="1:14" ht="14.25" customHeight="1" x14ac:dyDescent="0.25">
      <c r="A28" s="30" t="s">
        <v>18</v>
      </c>
      <c r="B28" s="47">
        <v>175</v>
      </c>
      <c r="C28" s="48">
        <v>45</v>
      </c>
      <c r="D28" s="49">
        <v>310</v>
      </c>
      <c r="E28" s="46">
        <f>SUM(B28:D28)</f>
        <v>530</v>
      </c>
      <c r="F28" s="47">
        <v>337</v>
      </c>
      <c r="G28" s="49">
        <v>103</v>
      </c>
      <c r="H28" s="49">
        <v>438</v>
      </c>
      <c r="I28" s="50">
        <f>SUM(F28:H28)</f>
        <v>878</v>
      </c>
      <c r="J28" s="47">
        <f>B28+F28</f>
        <v>512</v>
      </c>
      <c r="K28" s="48">
        <f>C28+G28</f>
        <v>148</v>
      </c>
      <c r="L28" s="50">
        <f>D28+H28</f>
        <v>748</v>
      </c>
      <c r="M28" s="41">
        <f>J28+K28+L28</f>
        <v>1408</v>
      </c>
      <c r="N28" s="59">
        <f>M28/M41</f>
        <v>1.2285891294294216E-2</v>
      </c>
    </row>
    <row r="29" spans="1:14" ht="14.25" customHeight="1" x14ac:dyDescent="0.25">
      <c r="A29" s="43" t="s">
        <v>19</v>
      </c>
      <c r="B29" s="1">
        <v>7424</v>
      </c>
      <c r="C29" s="2">
        <v>2502</v>
      </c>
      <c r="D29" s="3">
        <v>3868</v>
      </c>
      <c r="E29" s="51">
        <f>SUM(B29:D29)</f>
        <v>13794</v>
      </c>
      <c r="F29" s="1">
        <v>134</v>
      </c>
      <c r="G29" s="3">
        <v>28</v>
      </c>
      <c r="H29" s="3">
        <v>72</v>
      </c>
      <c r="I29" s="51">
        <f>SUM(F29:H29)</f>
        <v>234</v>
      </c>
      <c r="J29" s="36">
        <f>B29+F29</f>
        <v>7558</v>
      </c>
      <c r="K29" s="37">
        <f>C29+G29</f>
        <v>2530</v>
      </c>
      <c r="L29" s="38">
        <f>D29+H29</f>
        <v>3940</v>
      </c>
      <c r="M29" s="42">
        <f>J29+K29+L29</f>
        <v>14028</v>
      </c>
      <c r="N29" s="60">
        <f>M29/M41</f>
        <v>0.1224051726394597</v>
      </c>
    </row>
    <row r="30" spans="1:14" ht="14.25" customHeight="1" x14ac:dyDescent="0.25">
      <c r="A30" s="31">
        <v>451.71</v>
      </c>
      <c r="B30" s="4">
        <v>25198</v>
      </c>
      <c r="C30" s="5">
        <v>8656</v>
      </c>
      <c r="D30" s="6">
        <v>15040</v>
      </c>
      <c r="E30" s="51">
        <f>SUM(B30:D30)</f>
        <v>48894</v>
      </c>
      <c r="F30" s="4">
        <v>22</v>
      </c>
      <c r="G30" s="5">
        <v>58</v>
      </c>
      <c r="H30" s="6">
        <v>81</v>
      </c>
      <c r="I30" s="52">
        <f>SUM(F30:H30)</f>
        <v>161</v>
      </c>
      <c r="J30" s="39">
        <f>B30+F30</f>
        <v>25220</v>
      </c>
      <c r="K30" s="3">
        <f>C30+G30</f>
        <v>8714</v>
      </c>
      <c r="L30" s="28">
        <f>D30+H30</f>
        <v>15121</v>
      </c>
      <c r="M30" s="42">
        <f>J30+K30+L30</f>
        <v>49055</v>
      </c>
      <c r="N30" s="60">
        <f>M30/M41</f>
        <v>0.4280428959102292</v>
      </c>
    </row>
    <row r="31" spans="1:14" ht="14.25" customHeight="1" x14ac:dyDescent="0.25">
      <c r="A31" s="31" t="s">
        <v>25</v>
      </c>
      <c r="B31" s="4">
        <v>8777</v>
      </c>
      <c r="C31" s="5">
        <v>1743</v>
      </c>
      <c r="D31" s="6">
        <v>3145</v>
      </c>
      <c r="E31" s="51">
        <f>SUM(B31:D31)</f>
        <v>13665</v>
      </c>
      <c r="F31" s="4">
        <v>109</v>
      </c>
      <c r="G31" s="5">
        <v>27</v>
      </c>
      <c r="H31" s="6">
        <v>77</v>
      </c>
      <c r="I31" s="53">
        <f>SUM(F31:H31)</f>
        <v>213</v>
      </c>
      <c r="J31" s="40">
        <f>B31+F31</f>
        <v>8886</v>
      </c>
      <c r="K31" s="9">
        <f>C31+G31</f>
        <v>1770</v>
      </c>
      <c r="L31" s="27">
        <f>D31+H31</f>
        <v>3222</v>
      </c>
      <c r="M31" s="42">
        <f>J31+K31+L31</f>
        <v>13878</v>
      </c>
      <c r="N31" s="60">
        <f>M31/M41</f>
        <v>0.12109630637941415</v>
      </c>
    </row>
    <row r="32" spans="1:14" ht="14.25" customHeight="1" x14ac:dyDescent="0.25">
      <c r="A32" s="34" t="s">
        <v>24</v>
      </c>
      <c r="B32" s="4">
        <v>4170</v>
      </c>
      <c r="C32" s="5">
        <v>713</v>
      </c>
      <c r="D32" s="6">
        <v>1292</v>
      </c>
      <c r="E32" s="51">
        <f>SUM(B32:D32)</f>
        <v>6175</v>
      </c>
      <c r="F32" s="7">
        <v>39</v>
      </c>
      <c r="G32" s="8">
        <v>12</v>
      </c>
      <c r="H32" s="9">
        <v>20</v>
      </c>
      <c r="I32" s="55">
        <f>SUM(F32:H32)</f>
        <v>71</v>
      </c>
      <c r="J32" s="40">
        <f>B32+F32</f>
        <v>4209</v>
      </c>
      <c r="K32" s="9">
        <f>C32+G32</f>
        <v>725</v>
      </c>
      <c r="L32" s="27">
        <f>D32+H32</f>
        <v>1312</v>
      </c>
      <c r="M32" s="42">
        <f>J32+K32+L32</f>
        <v>6246</v>
      </c>
      <c r="N32" s="60">
        <f>M32/M41</f>
        <v>5.4501191068296644E-2</v>
      </c>
    </row>
    <row r="33" spans="1:14" ht="14.25" customHeight="1" x14ac:dyDescent="0.25">
      <c r="A33" s="35" t="s">
        <v>4</v>
      </c>
      <c r="B33" s="4">
        <v>6762</v>
      </c>
      <c r="C33" s="5">
        <v>927</v>
      </c>
      <c r="D33" s="6">
        <v>1569</v>
      </c>
      <c r="E33" s="51">
        <f>SUM(B33:D33)</f>
        <v>9258</v>
      </c>
      <c r="F33" s="7">
        <v>62</v>
      </c>
      <c r="G33" s="8">
        <v>10</v>
      </c>
      <c r="H33" s="9">
        <v>41</v>
      </c>
      <c r="I33" s="55">
        <f>SUM(F33:H33)</f>
        <v>113</v>
      </c>
      <c r="J33" s="40">
        <f>B33+F33</f>
        <v>6824</v>
      </c>
      <c r="K33" s="9">
        <f>C33+G33</f>
        <v>937</v>
      </c>
      <c r="L33" s="27">
        <f>D33+H33</f>
        <v>1610</v>
      </c>
      <c r="M33" s="42">
        <f>J33+K33+L33</f>
        <v>9371</v>
      </c>
      <c r="N33" s="60">
        <f>M33/M41</f>
        <v>8.1769238152578902E-2</v>
      </c>
    </row>
    <row r="34" spans="1:14" ht="14.25" customHeight="1" x14ac:dyDescent="0.25">
      <c r="A34" s="35" t="s">
        <v>5</v>
      </c>
      <c r="B34" s="10">
        <v>5359</v>
      </c>
      <c r="C34" s="11">
        <v>614</v>
      </c>
      <c r="D34" s="12">
        <v>929</v>
      </c>
      <c r="E34" s="51">
        <f>SUM(B34:D34)</f>
        <v>6902</v>
      </c>
      <c r="F34" s="13">
        <v>39</v>
      </c>
      <c r="G34" s="14">
        <v>7</v>
      </c>
      <c r="H34" s="15">
        <v>18</v>
      </c>
      <c r="I34" s="55">
        <f>SUM(F34:H34)</f>
        <v>64</v>
      </c>
      <c r="J34" s="7">
        <f>B34+F34</f>
        <v>5398</v>
      </c>
      <c r="K34" s="8">
        <f>C34+G34</f>
        <v>621</v>
      </c>
      <c r="L34" s="27">
        <f>D34+H34</f>
        <v>947</v>
      </c>
      <c r="M34" s="42">
        <f>J34+K34+L34</f>
        <v>6966</v>
      </c>
      <c r="N34" s="60">
        <f>M34/M41</f>
        <v>6.0783749116515275E-2</v>
      </c>
    </row>
    <row r="35" spans="1:14" ht="14.25" customHeight="1" x14ac:dyDescent="0.25">
      <c r="A35" s="35" t="s">
        <v>6</v>
      </c>
      <c r="B35" s="10">
        <v>3707</v>
      </c>
      <c r="C35" s="11">
        <v>366</v>
      </c>
      <c r="D35" s="12">
        <v>537</v>
      </c>
      <c r="E35" s="51">
        <f>SUM(B35:D35)</f>
        <v>4610</v>
      </c>
      <c r="F35" s="13">
        <v>44</v>
      </c>
      <c r="G35" s="14">
        <v>2</v>
      </c>
      <c r="H35" s="15">
        <v>28</v>
      </c>
      <c r="I35" s="55">
        <f>SUM(F35:H35)</f>
        <v>74</v>
      </c>
      <c r="J35" s="7">
        <f>B35+F35</f>
        <v>3751</v>
      </c>
      <c r="K35" s="8">
        <f>C35+G35</f>
        <v>368</v>
      </c>
      <c r="L35" s="27">
        <f>D35+H35</f>
        <v>565</v>
      </c>
      <c r="M35" s="42">
        <f>J35+K35+L35</f>
        <v>4684</v>
      </c>
      <c r="N35" s="60">
        <f>M35/M41</f>
        <v>4.0871530413688996E-2</v>
      </c>
    </row>
    <row r="36" spans="1:14" ht="14.25" customHeight="1" x14ac:dyDescent="0.25">
      <c r="A36" s="34" t="s">
        <v>7</v>
      </c>
      <c r="B36" s="10">
        <v>2376</v>
      </c>
      <c r="C36" s="11">
        <v>224</v>
      </c>
      <c r="D36" s="12">
        <v>327</v>
      </c>
      <c r="E36" s="51">
        <f>SUM(B36:D36)</f>
        <v>2927</v>
      </c>
      <c r="F36" s="13">
        <v>19</v>
      </c>
      <c r="G36" s="14">
        <v>2</v>
      </c>
      <c r="H36" s="15">
        <v>7</v>
      </c>
      <c r="I36" s="55">
        <f>SUM(F36:H36)</f>
        <v>28</v>
      </c>
      <c r="J36" s="7">
        <f>B36+F36</f>
        <v>2395</v>
      </c>
      <c r="K36" s="8">
        <f>C36+G36</f>
        <v>226</v>
      </c>
      <c r="L36" s="27">
        <f>D36+H36</f>
        <v>334</v>
      </c>
      <c r="M36" s="42">
        <f>J36+K36+L36</f>
        <v>2955</v>
      </c>
      <c r="N36" s="60">
        <f>M36/M41</f>
        <v>2.5784665322897308E-2</v>
      </c>
    </row>
    <row r="37" spans="1:14" ht="14.25" customHeight="1" x14ac:dyDescent="0.25">
      <c r="A37" s="32" t="s">
        <v>8</v>
      </c>
      <c r="B37" s="4">
        <v>1607</v>
      </c>
      <c r="C37" s="5">
        <v>147</v>
      </c>
      <c r="D37" s="6">
        <v>148</v>
      </c>
      <c r="E37" s="51">
        <f>SUM(B37:D37)</f>
        <v>1902</v>
      </c>
      <c r="F37" s="7">
        <v>11</v>
      </c>
      <c r="G37" s="8">
        <v>3</v>
      </c>
      <c r="H37" s="9">
        <v>5</v>
      </c>
      <c r="I37" s="55">
        <f>SUM(F37:H37)</f>
        <v>19</v>
      </c>
      <c r="J37" s="7">
        <f>B37+F37</f>
        <v>1618</v>
      </c>
      <c r="K37" s="8">
        <f>C37+G37</f>
        <v>150</v>
      </c>
      <c r="L37" s="27">
        <f>D37+H37</f>
        <v>153</v>
      </c>
      <c r="M37" s="42">
        <f>J37+K37+L37</f>
        <v>1921</v>
      </c>
      <c r="N37" s="60">
        <f>M37/M41</f>
        <v>1.6762213903649993E-2</v>
      </c>
    </row>
    <row r="38" spans="1:14" ht="14.25" customHeight="1" x14ac:dyDescent="0.25">
      <c r="A38" s="33" t="s">
        <v>16</v>
      </c>
      <c r="B38" s="4">
        <v>1145</v>
      </c>
      <c r="C38" s="5">
        <v>105</v>
      </c>
      <c r="D38" s="6">
        <v>109</v>
      </c>
      <c r="E38" s="51">
        <f>SUM(B38:D38)</f>
        <v>1359</v>
      </c>
      <c r="F38" s="4">
        <v>10</v>
      </c>
      <c r="G38" s="5">
        <v>3</v>
      </c>
      <c r="H38" s="6">
        <v>3</v>
      </c>
      <c r="I38" s="55">
        <f>SUM(F38:H38)</f>
        <v>16</v>
      </c>
      <c r="J38" s="7">
        <f>B38+F38</f>
        <v>1155</v>
      </c>
      <c r="K38" s="8">
        <f>C38+G38</f>
        <v>108</v>
      </c>
      <c r="L38" s="27">
        <f>D38+H38</f>
        <v>112</v>
      </c>
      <c r="M38" s="42">
        <f>J38+K38+L38</f>
        <v>1375</v>
      </c>
      <c r="N38" s="60">
        <f>M38/M41</f>
        <v>1.1997940717084194E-2</v>
      </c>
    </row>
    <row r="39" spans="1:14" ht="14.25" customHeight="1" x14ac:dyDescent="0.25">
      <c r="A39" s="33" t="s">
        <v>9</v>
      </c>
      <c r="B39" s="10">
        <v>706</v>
      </c>
      <c r="C39" s="11">
        <v>47</v>
      </c>
      <c r="D39" s="12">
        <v>86</v>
      </c>
      <c r="E39" s="51">
        <f>SUM(B39:D39)</f>
        <v>839</v>
      </c>
      <c r="F39" s="10">
        <v>8</v>
      </c>
      <c r="G39" s="11">
        <v>1</v>
      </c>
      <c r="H39" s="12">
        <v>10</v>
      </c>
      <c r="I39" s="55">
        <f>SUM(F39:H39)</f>
        <v>19</v>
      </c>
      <c r="J39" s="7">
        <f>B39+F39</f>
        <v>714</v>
      </c>
      <c r="K39" s="8">
        <f>C39+G39</f>
        <v>48</v>
      </c>
      <c r="L39" s="27">
        <f>D39+H39</f>
        <v>96</v>
      </c>
      <c r="M39" s="42">
        <f>J39+K39+L39</f>
        <v>858</v>
      </c>
      <c r="N39" s="60">
        <f>M39/M41</f>
        <v>7.486715007460538E-3</v>
      </c>
    </row>
    <row r="40" spans="1:14" ht="14.25" customHeight="1" thickBot="1" x14ac:dyDescent="0.3">
      <c r="A40" s="34" t="s">
        <v>10</v>
      </c>
      <c r="B40" s="10">
        <v>1671</v>
      </c>
      <c r="C40" s="11">
        <v>123</v>
      </c>
      <c r="D40" s="12">
        <v>46</v>
      </c>
      <c r="E40" s="51">
        <f>SUM(B40:D40)</f>
        <v>1840</v>
      </c>
      <c r="F40" s="10">
        <v>14</v>
      </c>
      <c r="G40" s="11">
        <v>1</v>
      </c>
      <c r="H40" s="12">
        <v>3</v>
      </c>
      <c r="I40" s="55">
        <f>SUM(F40:H40)</f>
        <v>18</v>
      </c>
      <c r="J40" s="13">
        <f>B40+F40</f>
        <v>1685</v>
      </c>
      <c r="K40" s="8">
        <f>C40+G40</f>
        <v>124</v>
      </c>
      <c r="L40" s="27">
        <f>D40+H40</f>
        <v>49</v>
      </c>
      <c r="M40" s="42">
        <f>J40+K40+L40</f>
        <v>1858</v>
      </c>
      <c r="N40" s="60">
        <f>M40/M41</f>
        <v>1.621249007443086E-2</v>
      </c>
    </row>
    <row r="41" spans="1:14" ht="14.25" customHeight="1" thickBot="1" x14ac:dyDescent="0.3">
      <c r="A41" s="18" t="s">
        <v>0</v>
      </c>
      <c r="B41" s="19">
        <f>SUM(B28:B40)</f>
        <v>69077</v>
      </c>
      <c r="C41" s="20">
        <f>SUM(C28:C40)</f>
        <v>16212</v>
      </c>
      <c r="D41" s="21">
        <f>SUM(D28:D40)</f>
        <v>27406</v>
      </c>
      <c r="E41" s="29">
        <f>SUM(E28:E40)</f>
        <v>112695</v>
      </c>
      <c r="F41" s="22">
        <f>SUM(F28:F40)</f>
        <v>848</v>
      </c>
      <c r="G41" s="20">
        <f>SUM(G28:G40)</f>
        <v>257</v>
      </c>
      <c r="H41" s="21">
        <f>SUM(H28:H40)</f>
        <v>803</v>
      </c>
      <c r="I41" s="29">
        <f>SUM(I28:I40)</f>
        <v>1908</v>
      </c>
      <c r="J41" s="23">
        <f>SUM(J28:J40)</f>
        <v>69925</v>
      </c>
      <c r="K41" s="24">
        <f>SUM(K28:K40)</f>
        <v>16469</v>
      </c>
      <c r="L41" s="25">
        <f>SUM(L28:L40)</f>
        <v>28209</v>
      </c>
      <c r="M41" s="26">
        <f>J41+K41+L41</f>
        <v>114603</v>
      </c>
      <c r="N41" s="61">
        <f>SUM(N28:N40)</f>
        <v>0.99999999999999989</v>
      </c>
    </row>
    <row r="42" spans="1:14" ht="9.75" customHeight="1" x14ac:dyDescent="0.25">
      <c r="A42" s="90" t="s">
        <v>14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</row>
    <row r="43" spans="1:14" ht="16.5" customHeight="1" x14ac:dyDescent="0.25">
      <c r="B43" s="44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</row>
    <row r="44" spans="1:14" ht="15" customHeight="1" x14ac:dyDescent="0.25"/>
    <row r="45" spans="1:14" ht="15" customHeight="1" x14ac:dyDescent="0.25"/>
    <row r="46" spans="1:14" ht="15" customHeight="1" x14ac:dyDescent="0.25"/>
    <row r="47" spans="1:14" ht="15" customHeight="1" x14ac:dyDescent="0.25"/>
    <row r="48" spans="1:14" ht="15" customHeight="1" x14ac:dyDescent="0.25"/>
    <row r="49" ht="15" customHeight="1" x14ac:dyDescent="0.25"/>
  </sheetData>
  <mergeCells count="38">
    <mergeCell ref="H26:H27"/>
    <mergeCell ref="L5:L6"/>
    <mergeCell ref="A21:M21"/>
    <mergeCell ref="A25:A27"/>
    <mergeCell ref="M25:M27"/>
    <mergeCell ref="D5:D6"/>
    <mergeCell ref="F5:F6"/>
    <mergeCell ref="G5:G6"/>
    <mergeCell ref="K26:K27"/>
    <mergeCell ref="L26:L27"/>
    <mergeCell ref="A42:M42"/>
    <mergeCell ref="N4:N6"/>
    <mergeCell ref="N25:N27"/>
    <mergeCell ref="B26:B27"/>
    <mergeCell ref="C26:C27"/>
    <mergeCell ref="D26:D27"/>
    <mergeCell ref="F26:F27"/>
    <mergeCell ref="G26:G27"/>
    <mergeCell ref="H5:H6"/>
    <mergeCell ref="J5:J6"/>
    <mergeCell ref="K5:K6"/>
    <mergeCell ref="A23:N23"/>
    <mergeCell ref="B25:D25"/>
    <mergeCell ref="E25:E27"/>
    <mergeCell ref="F25:H25"/>
    <mergeCell ref="I25:I27"/>
    <mergeCell ref="J25:L25"/>
    <mergeCell ref="J26:J27"/>
    <mergeCell ref="J4:L4"/>
    <mergeCell ref="M4:M6"/>
    <mergeCell ref="B5:B6"/>
    <mergeCell ref="C5:C6"/>
    <mergeCell ref="A2:N2"/>
    <mergeCell ref="A4:A6"/>
    <mergeCell ref="B4:D4"/>
    <mergeCell ref="E4:E6"/>
    <mergeCell ref="F4:H4"/>
    <mergeCell ref="I4:I6"/>
  </mergeCells>
  <pageMargins left="0" right="0" top="0" bottom="0" header="0" footer="0"/>
  <pageSetup paperSize="9" fitToWidth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D40" sqref="D40"/>
    </sheetView>
  </sheetViews>
  <sheetFormatPr defaultRowHeight="15" x14ac:dyDescent="0.25"/>
  <cols>
    <col min="1" max="1" width="14.85546875" customWidth="1"/>
    <col min="2" max="13" width="9.7109375" customWidth="1"/>
    <col min="14" max="14" width="12" customWidth="1"/>
  </cols>
  <sheetData>
    <row r="1" spans="1:14" ht="14.25" customHeight="1" x14ac:dyDescent="0.25"/>
    <row r="2" spans="1:14" ht="14.25" customHeight="1" x14ac:dyDescent="0.25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4"/>
    </row>
    <row r="3" spans="1:14" ht="12" customHeight="1" thickBo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4" ht="14.25" customHeight="1" x14ac:dyDescent="0.25">
      <c r="A4" s="75" t="s">
        <v>29</v>
      </c>
      <c r="B4" s="66" t="s">
        <v>23</v>
      </c>
      <c r="C4" s="78"/>
      <c r="D4" s="79"/>
      <c r="E4" s="80" t="s">
        <v>0</v>
      </c>
      <c r="F4" s="66" t="s">
        <v>22</v>
      </c>
      <c r="G4" s="78"/>
      <c r="H4" s="78"/>
      <c r="I4" s="80" t="s">
        <v>0</v>
      </c>
      <c r="J4" s="63" t="s">
        <v>12</v>
      </c>
      <c r="K4" s="64"/>
      <c r="L4" s="65"/>
      <c r="M4" s="66" t="s">
        <v>0</v>
      </c>
      <c r="N4" s="91" t="s">
        <v>15</v>
      </c>
    </row>
    <row r="5" spans="1:14" ht="14.25" customHeight="1" x14ac:dyDescent="0.25">
      <c r="A5" s="76"/>
      <c r="B5" s="69" t="s">
        <v>1</v>
      </c>
      <c r="C5" s="71" t="s">
        <v>2</v>
      </c>
      <c r="D5" s="85" t="s">
        <v>3</v>
      </c>
      <c r="E5" s="81"/>
      <c r="F5" s="87" t="s">
        <v>1</v>
      </c>
      <c r="G5" s="71" t="s">
        <v>2</v>
      </c>
      <c r="H5" s="85" t="s">
        <v>3</v>
      </c>
      <c r="I5" s="83"/>
      <c r="J5" s="87" t="s">
        <v>1</v>
      </c>
      <c r="K5" s="71" t="s">
        <v>2</v>
      </c>
      <c r="L5" s="85" t="s">
        <v>3</v>
      </c>
      <c r="M5" s="67"/>
      <c r="N5" s="92"/>
    </row>
    <row r="6" spans="1:14" ht="14.25" customHeight="1" thickBot="1" x14ac:dyDescent="0.3">
      <c r="A6" s="77"/>
      <c r="B6" s="70"/>
      <c r="C6" s="72"/>
      <c r="D6" s="86"/>
      <c r="E6" s="82"/>
      <c r="F6" s="88"/>
      <c r="G6" s="89"/>
      <c r="H6" s="86"/>
      <c r="I6" s="84"/>
      <c r="J6" s="88"/>
      <c r="K6" s="89"/>
      <c r="L6" s="86"/>
      <c r="M6" s="68"/>
      <c r="N6" s="93"/>
    </row>
    <row r="7" spans="1:14" ht="14.25" customHeight="1" x14ac:dyDescent="0.25">
      <c r="A7" s="30" t="s">
        <v>18</v>
      </c>
      <c r="B7" s="47">
        <v>3252</v>
      </c>
      <c r="C7" s="48">
        <v>475</v>
      </c>
      <c r="D7" s="49">
        <v>1000</v>
      </c>
      <c r="E7" s="46">
        <f>SUM(B7:D7)</f>
        <v>4727</v>
      </c>
      <c r="F7" s="47">
        <v>7138</v>
      </c>
      <c r="G7" s="49">
        <v>772</v>
      </c>
      <c r="H7" s="49">
        <v>1935</v>
      </c>
      <c r="I7" s="46">
        <f>SUM(F7:H7)</f>
        <v>9845</v>
      </c>
      <c r="J7" s="47">
        <f>B7+F7</f>
        <v>10390</v>
      </c>
      <c r="K7" s="48">
        <f>C7+G7</f>
        <v>1247</v>
      </c>
      <c r="L7" s="50">
        <f>D7+H7</f>
        <v>2935</v>
      </c>
      <c r="M7" s="56">
        <f>J7+K7+L7</f>
        <v>14572</v>
      </c>
      <c r="N7" s="59">
        <f>M7/M20</f>
        <v>0.11273925758583873</v>
      </c>
    </row>
    <row r="8" spans="1:14" ht="14.25" customHeight="1" x14ac:dyDescent="0.25">
      <c r="A8" s="43" t="s">
        <v>19</v>
      </c>
      <c r="B8" s="1">
        <v>7722</v>
      </c>
      <c r="C8" s="2">
        <v>2499</v>
      </c>
      <c r="D8" s="3">
        <v>3877</v>
      </c>
      <c r="E8" s="51">
        <f>SUM(B8:D8)</f>
        <v>14098</v>
      </c>
      <c r="F8" s="1">
        <v>180</v>
      </c>
      <c r="G8" s="3">
        <v>29</v>
      </c>
      <c r="H8" s="3">
        <v>75</v>
      </c>
      <c r="I8" s="51">
        <f>SUM(F8:H8)</f>
        <v>284</v>
      </c>
      <c r="J8" s="36">
        <f>B8+F8</f>
        <v>7902</v>
      </c>
      <c r="K8" s="37">
        <f>C8+G8</f>
        <v>2528</v>
      </c>
      <c r="L8" s="38">
        <f>D8+H8</f>
        <v>3952</v>
      </c>
      <c r="M8" s="57">
        <f>J8+K8+L8</f>
        <v>14382</v>
      </c>
      <c r="N8" s="60">
        <f>M8/M20</f>
        <v>0.11126928373589985</v>
      </c>
    </row>
    <row r="9" spans="1:14" ht="14.25" customHeight="1" x14ac:dyDescent="0.25">
      <c r="A9" s="31">
        <v>451.71</v>
      </c>
      <c r="B9" s="4">
        <v>25318</v>
      </c>
      <c r="C9" s="5">
        <v>8690</v>
      </c>
      <c r="D9" s="6">
        <v>15015</v>
      </c>
      <c r="E9" s="51">
        <f>SUM(B9:D9)</f>
        <v>49023</v>
      </c>
      <c r="F9" s="4">
        <v>22</v>
      </c>
      <c r="G9" s="5">
        <v>58</v>
      </c>
      <c r="H9" s="6">
        <v>80</v>
      </c>
      <c r="I9" s="52">
        <f>SUM(F9:H9)</f>
        <v>160</v>
      </c>
      <c r="J9" s="39">
        <f>B9+F9</f>
        <v>25340</v>
      </c>
      <c r="K9" s="3">
        <f>C9+G9</f>
        <v>8748</v>
      </c>
      <c r="L9" s="28">
        <f>D9+H9</f>
        <v>15095</v>
      </c>
      <c r="M9" s="57">
        <f>J9+K9+L9</f>
        <v>49183</v>
      </c>
      <c r="N9" s="60">
        <f>M9/M20</f>
        <v>0.38051433611338914</v>
      </c>
    </row>
    <row r="10" spans="1:14" ht="14.25" customHeight="1" x14ac:dyDescent="0.25">
      <c r="A10" s="31" t="s">
        <v>28</v>
      </c>
      <c r="B10" s="4">
        <v>9065</v>
      </c>
      <c r="C10" s="5">
        <v>1738</v>
      </c>
      <c r="D10" s="6">
        <v>3179</v>
      </c>
      <c r="E10" s="51">
        <f>SUM(B10:D10)</f>
        <v>13982</v>
      </c>
      <c r="F10" s="4">
        <v>133</v>
      </c>
      <c r="G10" s="5">
        <v>27</v>
      </c>
      <c r="H10" s="6">
        <v>78</v>
      </c>
      <c r="I10" s="53">
        <f>SUM(F10:H10)</f>
        <v>238</v>
      </c>
      <c r="J10" s="40">
        <f>B10+F10</f>
        <v>9198</v>
      </c>
      <c r="K10" s="9">
        <f>C10+G10</f>
        <v>1765</v>
      </c>
      <c r="L10" s="27">
        <f>D10+H10</f>
        <v>3257</v>
      </c>
      <c r="M10" s="57">
        <f>J10+K10+L10</f>
        <v>14220</v>
      </c>
      <c r="N10" s="60">
        <f>M10/M20</f>
        <v>0.11001593761121513</v>
      </c>
    </row>
    <row r="11" spans="1:14" ht="14.25" customHeight="1" x14ac:dyDescent="0.25">
      <c r="A11" s="34" t="s">
        <v>27</v>
      </c>
      <c r="B11" s="4">
        <v>4289</v>
      </c>
      <c r="C11" s="5">
        <v>710</v>
      </c>
      <c r="D11" s="6">
        <v>1294</v>
      </c>
      <c r="E11" s="53">
        <f>SUM(B11:D11)</f>
        <v>6293</v>
      </c>
      <c r="F11" s="7">
        <v>47</v>
      </c>
      <c r="G11" s="8">
        <v>12</v>
      </c>
      <c r="H11" s="9">
        <v>23</v>
      </c>
      <c r="I11" s="55">
        <f>SUM(F11:H11)</f>
        <v>82</v>
      </c>
      <c r="J11" s="40">
        <f>B11+F11</f>
        <v>4336</v>
      </c>
      <c r="K11" s="9">
        <f>C11+G11</f>
        <v>722</v>
      </c>
      <c r="L11" s="27">
        <f>D11+H11</f>
        <v>1317</v>
      </c>
      <c r="M11" s="57">
        <f>J11+K11+L11</f>
        <v>6375</v>
      </c>
      <c r="N11" s="60">
        <f>M11/M20</f>
        <v>4.9321491017686105E-2</v>
      </c>
    </row>
    <row r="12" spans="1:14" ht="14.25" customHeight="1" x14ac:dyDescent="0.25">
      <c r="A12" s="35" t="s">
        <v>4</v>
      </c>
      <c r="B12" s="4">
        <v>6935</v>
      </c>
      <c r="C12" s="5">
        <v>924</v>
      </c>
      <c r="D12" s="6">
        <v>1585</v>
      </c>
      <c r="E12" s="53">
        <f>SUM(B12:D12)</f>
        <v>9444</v>
      </c>
      <c r="F12" s="7">
        <v>65</v>
      </c>
      <c r="G12" s="8">
        <v>10</v>
      </c>
      <c r="H12" s="9">
        <v>42</v>
      </c>
      <c r="I12" s="55">
        <f>SUM(F12:H12)</f>
        <v>117</v>
      </c>
      <c r="J12" s="40">
        <f>B12+F12</f>
        <v>7000</v>
      </c>
      <c r="K12" s="9">
        <f>C12+G12</f>
        <v>934</v>
      </c>
      <c r="L12" s="27">
        <f>D12+H12</f>
        <v>1627</v>
      </c>
      <c r="M12" s="57">
        <f>J12+K12+L12</f>
        <v>9561</v>
      </c>
      <c r="N12" s="60">
        <f>M12/M20</f>
        <v>7.3970631469819109E-2</v>
      </c>
    </row>
    <row r="13" spans="1:14" ht="14.25" customHeight="1" x14ac:dyDescent="0.25">
      <c r="A13" s="35" t="s">
        <v>5</v>
      </c>
      <c r="B13" s="10">
        <v>5462</v>
      </c>
      <c r="C13" s="11">
        <v>614</v>
      </c>
      <c r="D13" s="12">
        <v>936</v>
      </c>
      <c r="E13" s="54">
        <f>SUM(B13:D13)</f>
        <v>7012</v>
      </c>
      <c r="F13" s="13">
        <v>45</v>
      </c>
      <c r="G13" s="14">
        <v>7</v>
      </c>
      <c r="H13" s="15">
        <v>18</v>
      </c>
      <c r="I13" s="55">
        <f>SUM(F13:H13)</f>
        <v>70</v>
      </c>
      <c r="J13" s="7">
        <f>B13+F13</f>
        <v>5507</v>
      </c>
      <c r="K13" s="8">
        <f>C13+G13</f>
        <v>621</v>
      </c>
      <c r="L13" s="27">
        <f>D13+H13</f>
        <v>954</v>
      </c>
      <c r="M13" s="57">
        <f>J13+K13+L13</f>
        <v>7082</v>
      </c>
      <c r="N13" s="60">
        <f>M13/M20</f>
        <v>5.4791341080353412E-2</v>
      </c>
    </row>
    <row r="14" spans="1:14" ht="14.25" customHeight="1" x14ac:dyDescent="0.25">
      <c r="A14" s="35" t="s">
        <v>6</v>
      </c>
      <c r="B14" s="10">
        <v>3786</v>
      </c>
      <c r="C14" s="11">
        <v>365</v>
      </c>
      <c r="D14" s="12">
        <v>543</v>
      </c>
      <c r="E14" s="54">
        <f>SUM(B14:D14)</f>
        <v>4694</v>
      </c>
      <c r="F14" s="13">
        <v>46</v>
      </c>
      <c r="G14" s="14">
        <v>2</v>
      </c>
      <c r="H14" s="15">
        <v>27</v>
      </c>
      <c r="I14" s="55">
        <f>SUM(F14:H14)</f>
        <v>75</v>
      </c>
      <c r="J14" s="7">
        <f>B14+F14</f>
        <v>3832</v>
      </c>
      <c r="K14" s="8">
        <f>C14+G14</f>
        <v>367</v>
      </c>
      <c r="L14" s="27">
        <f>D14+H14</f>
        <v>570</v>
      </c>
      <c r="M14" s="57">
        <f>J14+K14+L14</f>
        <v>4769</v>
      </c>
      <c r="N14" s="60">
        <f>M14/M20</f>
        <v>3.6896343633465889E-2</v>
      </c>
    </row>
    <row r="15" spans="1:14" ht="14.25" customHeight="1" x14ac:dyDescent="0.25">
      <c r="A15" s="34" t="s">
        <v>7</v>
      </c>
      <c r="B15" s="10">
        <v>2427</v>
      </c>
      <c r="C15" s="11">
        <v>223</v>
      </c>
      <c r="D15" s="12">
        <v>330</v>
      </c>
      <c r="E15" s="54">
        <f>SUM(B15:D15)</f>
        <v>2980</v>
      </c>
      <c r="F15" s="13">
        <v>21</v>
      </c>
      <c r="G15" s="14">
        <v>2</v>
      </c>
      <c r="H15" s="15">
        <v>7</v>
      </c>
      <c r="I15" s="55">
        <f>SUM(F15:H15)</f>
        <v>30</v>
      </c>
      <c r="J15" s="7">
        <f>B15+F15</f>
        <v>2448</v>
      </c>
      <c r="K15" s="8">
        <f>C15+G15</f>
        <v>225</v>
      </c>
      <c r="L15" s="27">
        <f>D15+H15</f>
        <v>337</v>
      </c>
      <c r="M15" s="57">
        <f>J15+K15+L15</f>
        <v>3010</v>
      </c>
      <c r="N15" s="60">
        <f>M15/M20</f>
        <v>2.3287480464821205E-2</v>
      </c>
    </row>
    <row r="16" spans="1:14" ht="14.25" customHeight="1" x14ac:dyDescent="0.25">
      <c r="A16" s="32" t="s">
        <v>8</v>
      </c>
      <c r="B16" s="4">
        <v>1648</v>
      </c>
      <c r="C16" s="5">
        <v>148</v>
      </c>
      <c r="D16" s="6">
        <v>149</v>
      </c>
      <c r="E16" s="54">
        <f>SUM(B16:D16)</f>
        <v>1945</v>
      </c>
      <c r="F16" s="4">
        <v>11</v>
      </c>
      <c r="G16" s="5">
        <v>3</v>
      </c>
      <c r="H16" s="6">
        <v>5</v>
      </c>
      <c r="I16" s="55">
        <f>SUM(F16:H16)</f>
        <v>19</v>
      </c>
      <c r="J16" s="7">
        <f>B16+F16</f>
        <v>1659</v>
      </c>
      <c r="K16" s="8">
        <f>C16+G16</f>
        <v>151</v>
      </c>
      <c r="L16" s="27">
        <f>D16+H16</f>
        <v>154</v>
      </c>
      <c r="M16" s="57">
        <f>J16+K16+L16</f>
        <v>1964</v>
      </c>
      <c r="N16" s="60">
        <f>M16/M20</f>
        <v>1.5194887585684002E-2</v>
      </c>
    </row>
    <row r="17" spans="1:14" ht="14.25" customHeight="1" x14ac:dyDescent="0.25">
      <c r="A17" s="33" t="s">
        <v>16</v>
      </c>
      <c r="B17" s="10">
        <v>1157</v>
      </c>
      <c r="C17" s="11">
        <v>105</v>
      </c>
      <c r="D17" s="12">
        <v>109</v>
      </c>
      <c r="E17" s="54">
        <f>SUM(B17:D17)</f>
        <v>1371</v>
      </c>
      <c r="F17" s="10">
        <v>10</v>
      </c>
      <c r="G17" s="11">
        <v>3</v>
      </c>
      <c r="H17" s="12">
        <v>3</v>
      </c>
      <c r="I17" s="55">
        <f>SUM(F17:H17)</f>
        <v>16</v>
      </c>
      <c r="J17" s="7">
        <f>B17+F17</f>
        <v>1167</v>
      </c>
      <c r="K17" s="8">
        <f>C17+G17</f>
        <v>108</v>
      </c>
      <c r="L17" s="27">
        <f>D17+H17</f>
        <v>112</v>
      </c>
      <c r="M17" s="57">
        <f>J17+K17+L17</f>
        <v>1387</v>
      </c>
      <c r="N17" s="60">
        <f>M17/M20</f>
        <v>1.0730809104553825E-2</v>
      </c>
    </row>
    <row r="18" spans="1:14" ht="14.25" customHeight="1" x14ac:dyDescent="0.25">
      <c r="A18" s="33" t="s">
        <v>9</v>
      </c>
      <c r="B18" s="10">
        <v>723</v>
      </c>
      <c r="C18" s="11">
        <v>46</v>
      </c>
      <c r="D18" s="12">
        <v>86</v>
      </c>
      <c r="E18" s="54">
        <f>SUM(B18:D18)</f>
        <v>855</v>
      </c>
      <c r="F18" s="10">
        <v>9</v>
      </c>
      <c r="G18" s="11">
        <v>1</v>
      </c>
      <c r="H18" s="12">
        <v>10</v>
      </c>
      <c r="I18" s="55">
        <f>SUM(F18:H18)</f>
        <v>20</v>
      </c>
      <c r="J18" s="7">
        <f>B18+F18</f>
        <v>732</v>
      </c>
      <c r="K18" s="8">
        <f>C18+G18</f>
        <v>47</v>
      </c>
      <c r="L18" s="27">
        <f>D18+H18</f>
        <v>96</v>
      </c>
      <c r="M18" s="57">
        <f>J18+K18+L18</f>
        <v>875</v>
      </c>
      <c r="N18" s="60">
        <f>M18/M20</f>
        <v>6.7696164141922109E-3</v>
      </c>
    </row>
    <row r="19" spans="1:14" ht="14.25" customHeight="1" thickBot="1" x14ac:dyDescent="0.3">
      <c r="A19" s="34" t="s">
        <v>10</v>
      </c>
      <c r="B19" s="10">
        <v>1683</v>
      </c>
      <c r="C19" s="11">
        <v>127</v>
      </c>
      <c r="D19" s="12">
        <v>46</v>
      </c>
      <c r="E19" s="54">
        <f>SUM(B19:D19)</f>
        <v>1856</v>
      </c>
      <c r="F19" s="10">
        <v>14</v>
      </c>
      <c r="G19" s="11">
        <v>1</v>
      </c>
      <c r="H19" s="12">
        <v>3</v>
      </c>
      <c r="I19" s="55">
        <f>SUM(F19:H19)</f>
        <v>18</v>
      </c>
      <c r="J19" s="13">
        <f>B19+F19</f>
        <v>1697</v>
      </c>
      <c r="K19" s="8">
        <f>C19+G19</f>
        <v>128</v>
      </c>
      <c r="L19" s="27">
        <f>D19+H19</f>
        <v>49</v>
      </c>
      <c r="M19" s="57">
        <f>J19+K19+L19</f>
        <v>1874</v>
      </c>
      <c r="N19" s="60">
        <f>M19/M20</f>
        <v>1.4498584183081375E-2</v>
      </c>
    </row>
    <row r="20" spans="1:14" ht="14.25" customHeight="1" thickBot="1" x14ac:dyDescent="0.3">
      <c r="A20" s="18" t="s">
        <v>0</v>
      </c>
      <c r="B20" s="19">
        <f>SUM(B7:B19)</f>
        <v>73467</v>
      </c>
      <c r="C20" s="20">
        <f>SUM(C7:C19)</f>
        <v>16664</v>
      </c>
      <c r="D20" s="21">
        <f>SUM(D7:D19)</f>
        <v>28149</v>
      </c>
      <c r="E20" s="29">
        <f>SUM(E7:E19)</f>
        <v>118280</v>
      </c>
      <c r="F20" s="22">
        <f>SUM(F7:F19)</f>
        <v>7741</v>
      </c>
      <c r="G20" s="20">
        <f>SUM(G7:G19)</f>
        <v>927</v>
      </c>
      <c r="H20" s="21">
        <f>SUM(H7:H19)</f>
        <v>2306</v>
      </c>
      <c r="I20" s="29">
        <f>SUM(I7:I19)</f>
        <v>10974</v>
      </c>
      <c r="J20" s="23">
        <f>SUM(J7:J19)</f>
        <v>81208</v>
      </c>
      <c r="K20" s="24">
        <f>SUM(K7:K19)</f>
        <v>17591</v>
      </c>
      <c r="L20" s="25">
        <f>SUM(L7:L19)</f>
        <v>30455</v>
      </c>
      <c r="M20" s="58">
        <f>J20+K20+L20</f>
        <v>129254</v>
      </c>
      <c r="N20" s="61">
        <f>SUM(N7:N19)</f>
        <v>0.99999999999999978</v>
      </c>
    </row>
    <row r="21" spans="1:14" ht="9.75" customHeight="1" x14ac:dyDescent="0.25">
      <c r="A21" s="90" t="s">
        <v>13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</row>
    <row r="22" spans="1:14" ht="10.5" customHeight="1" x14ac:dyDescent="0.25">
      <c r="B22" s="17"/>
      <c r="C22" s="17"/>
      <c r="D22" s="17"/>
      <c r="E22" s="17"/>
      <c r="F22" s="17"/>
      <c r="G22" s="17"/>
      <c r="H22" s="17"/>
      <c r="I22" s="17"/>
    </row>
    <row r="23" spans="1:14" ht="14.25" customHeight="1" x14ac:dyDescent="0.25">
      <c r="A23" s="73" t="s">
        <v>11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4"/>
    </row>
    <row r="24" spans="1:14" ht="12" customHeight="1" thickBo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4" ht="14.25" customHeight="1" x14ac:dyDescent="0.25">
      <c r="A25" s="75" t="s">
        <v>29</v>
      </c>
      <c r="B25" s="66" t="s">
        <v>23</v>
      </c>
      <c r="C25" s="78"/>
      <c r="D25" s="79"/>
      <c r="E25" s="80" t="s">
        <v>0</v>
      </c>
      <c r="F25" s="66" t="s">
        <v>22</v>
      </c>
      <c r="G25" s="78"/>
      <c r="H25" s="78"/>
      <c r="I25" s="80" t="s">
        <v>0</v>
      </c>
      <c r="J25" s="63" t="s">
        <v>12</v>
      </c>
      <c r="K25" s="64"/>
      <c r="L25" s="65"/>
      <c r="M25" s="94" t="s">
        <v>0</v>
      </c>
      <c r="N25" s="91" t="s">
        <v>15</v>
      </c>
    </row>
    <row r="26" spans="1:14" ht="14.25" customHeight="1" x14ac:dyDescent="0.25">
      <c r="A26" s="76"/>
      <c r="B26" s="69" t="s">
        <v>1</v>
      </c>
      <c r="C26" s="71" t="s">
        <v>2</v>
      </c>
      <c r="D26" s="85" t="s">
        <v>3</v>
      </c>
      <c r="E26" s="81"/>
      <c r="F26" s="87" t="s">
        <v>1</v>
      </c>
      <c r="G26" s="71" t="s">
        <v>2</v>
      </c>
      <c r="H26" s="85" t="s">
        <v>3</v>
      </c>
      <c r="I26" s="83"/>
      <c r="J26" s="87" t="s">
        <v>1</v>
      </c>
      <c r="K26" s="71" t="s">
        <v>2</v>
      </c>
      <c r="L26" s="85" t="s">
        <v>3</v>
      </c>
      <c r="M26" s="95"/>
      <c r="N26" s="92"/>
    </row>
    <row r="27" spans="1:14" ht="14.25" customHeight="1" thickBot="1" x14ac:dyDescent="0.3">
      <c r="A27" s="77"/>
      <c r="B27" s="70"/>
      <c r="C27" s="72"/>
      <c r="D27" s="86"/>
      <c r="E27" s="82"/>
      <c r="F27" s="88"/>
      <c r="G27" s="89"/>
      <c r="H27" s="86"/>
      <c r="I27" s="84"/>
      <c r="J27" s="88"/>
      <c r="K27" s="89"/>
      <c r="L27" s="86"/>
      <c r="M27" s="96"/>
      <c r="N27" s="93"/>
    </row>
    <row r="28" spans="1:14" ht="14.25" customHeight="1" x14ac:dyDescent="0.25">
      <c r="A28" s="30" t="s">
        <v>18</v>
      </c>
      <c r="B28" s="47">
        <v>155</v>
      </c>
      <c r="C28" s="48">
        <v>45</v>
      </c>
      <c r="D28" s="49">
        <v>334</v>
      </c>
      <c r="E28" s="46">
        <f>SUM(B28:D28)</f>
        <v>534</v>
      </c>
      <c r="F28" s="47">
        <v>337</v>
      </c>
      <c r="G28" s="49">
        <v>102</v>
      </c>
      <c r="H28" s="49">
        <v>439</v>
      </c>
      <c r="I28" s="50">
        <f>SUM(F28:H28)</f>
        <v>878</v>
      </c>
      <c r="J28" s="47">
        <f>B28+F28</f>
        <v>492</v>
      </c>
      <c r="K28" s="48">
        <f>C28+G28</f>
        <v>147</v>
      </c>
      <c r="L28" s="50">
        <f>D28+H28</f>
        <v>773</v>
      </c>
      <c r="M28" s="41">
        <f>J28+K28+L28</f>
        <v>1412</v>
      </c>
      <c r="N28" s="59">
        <f>M28/M41</f>
        <v>1.2313273394783428E-2</v>
      </c>
    </row>
    <row r="29" spans="1:14" ht="14.25" customHeight="1" x14ac:dyDescent="0.25">
      <c r="A29" s="43" t="s">
        <v>19</v>
      </c>
      <c r="B29" s="1">
        <v>7400</v>
      </c>
      <c r="C29" s="2">
        <v>2494</v>
      </c>
      <c r="D29" s="3">
        <v>3841</v>
      </c>
      <c r="E29" s="51">
        <f>SUM(B29:D29)</f>
        <v>13735</v>
      </c>
      <c r="F29" s="1">
        <v>135</v>
      </c>
      <c r="G29" s="3">
        <v>28</v>
      </c>
      <c r="H29" s="3">
        <v>73</v>
      </c>
      <c r="I29" s="51">
        <f>SUM(F29:H29)</f>
        <v>236</v>
      </c>
      <c r="J29" s="36">
        <f>B29+F29</f>
        <v>7535</v>
      </c>
      <c r="K29" s="37">
        <f>C29+G29</f>
        <v>2522</v>
      </c>
      <c r="L29" s="38">
        <f>D29+H29</f>
        <v>3914</v>
      </c>
      <c r="M29" s="42">
        <f>J29+K29+L29</f>
        <v>13971</v>
      </c>
      <c r="N29" s="60">
        <f>M29/M41</f>
        <v>0.12183338710943291</v>
      </c>
    </row>
    <row r="30" spans="1:14" ht="14.25" customHeight="1" x14ac:dyDescent="0.25">
      <c r="A30" s="31">
        <v>451.71</v>
      </c>
      <c r="B30" s="4">
        <v>25318</v>
      </c>
      <c r="C30" s="5">
        <v>8690</v>
      </c>
      <c r="D30" s="6">
        <v>15015</v>
      </c>
      <c r="E30" s="51">
        <f>SUM(B30:D30)</f>
        <v>49023</v>
      </c>
      <c r="F30" s="4">
        <v>22</v>
      </c>
      <c r="G30" s="5">
        <v>58</v>
      </c>
      <c r="H30" s="6">
        <v>80</v>
      </c>
      <c r="I30" s="52">
        <f>SUM(F30:H30)</f>
        <v>160</v>
      </c>
      <c r="J30" s="39">
        <f>B30+F30</f>
        <v>25340</v>
      </c>
      <c r="K30" s="3">
        <f>C30+G30</f>
        <v>8748</v>
      </c>
      <c r="L30" s="28">
        <f>D30+H30</f>
        <v>15095</v>
      </c>
      <c r="M30" s="42">
        <f>J30+K30+L30</f>
        <v>49183</v>
      </c>
      <c r="N30" s="60">
        <f>M30/M41</f>
        <v>0.42889782250398961</v>
      </c>
    </row>
    <row r="31" spans="1:14" ht="14.25" customHeight="1" x14ac:dyDescent="0.25">
      <c r="A31" s="31" t="s">
        <v>28</v>
      </c>
      <c r="B31" s="4">
        <v>8789</v>
      </c>
      <c r="C31" s="5">
        <v>1736</v>
      </c>
      <c r="D31" s="6">
        <v>3140</v>
      </c>
      <c r="E31" s="51">
        <f>SUM(B31:D31)</f>
        <v>13665</v>
      </c>
      <c r="F31" s="4">
        <v>109</v>
      </c>
      <c r="G31" s="5">
        <v>27</v>
      </c>
      <c r="H31" s="6">
        <v>76</v>
      </c>
      <c r="I31" s="53">
        <f>SUM(F31:H31)</f>
        <v>212</v>
      </c>
      <c r="J31" s="40">
        <f>B31+F31</f>
        <v>8898</v>
      </c>
      <c r="K31" s="9">
        <f>C31+G31</f>
        <v>1763</v>
      </c>
      <c r="L31" s="27">
        <f>D31+H31</f>
        <v>3216</v>
      </c>
      <c r="M31" s="42">
        <f>J31+K31+L31</f>
        <v>13877</v>
      </c>
      <c r="N31" s="60">
        <f>M31/M41</f>
        <v>0.12101366494292466</v>
      </c>
    </row>
    <row r="32" spans="1:14" ht="14.25" customHeight="1" x14ac:dyDescent="0.25">
      <c r="A32" s="34" t="s">
        <v>27</v>
      </c>
      <c r="B32" s="4">
        <v>4174</v>
      </c>
      <c r="C32" s="5">
        <v>710</v>
      </c>
      <c r="D32" s="6">
        <v>1285</v>
      </c>
      <c r="E32" s="51">
        <f>SUM(B32:D32)</f>
        <v>6169</v>
      </c>
      <c r="F32" s="7">
        <v>39</v>
      </c>
      <c r="G32" s="8">
        <v>12</v>
      </c>
      <c r="H32" s="9">
        <v>21</v>
      </c>
      <c r="I32" s="55">
        <f>SUM(F32:H32)</f>
        <v>72</v>
      </c>
      <c r="J32" s="40">
        <f>B32+F32</f>
        <v>4213</v>
      </c>
      <c r="K32" s="9">
        <f>C32+G32</f>
        <v>722</v>
      </c>
      <c r="L32" s="27">
        <f>D32+H32</f>
        <v>1306</v>
      </c>
      <c r="M32" s="42">
        <f>J32+K32+L32</f>
        <v>6241</v>
      </c>
      <c r="N32" s="60">
        <f>M32/M41</f>
        <v>5.4424319586999552E-2</v>
      </c>
    </row>
    <row r="33" spans="1:14" ht="14.25" customHeight="1" x14ac:dyDescent="0.25">
      <c r="A33" s="35" t="s">
        <v>4</v>
      </c>
      <c r="B33" s="4">
        <v>6762</v>
      </c>
      <c r="C33" s="5">
        <v>923</v>
      </c>
      <c r="D33" s="6">
        <v>1564</v>
      </c>
      <c r="E33" s="51">
        <f>SUM(B33:D33)</f>
        <v>9249</v>
      </c>
      <c r="F33" s="7">
        <v>62</v>
      </c>
      <c r="G33" s="8">
        <v>10</v>
      </c>
      <c r="H33" s="9">
        <v>42</v>
      </c>
      <c r="I33" s="55">
        <f>SUM(F33:H33)</f>
        <v>114</v>
      </c>
      <c r="J33" s="40">
        <f>B33+F33</f>
        <v>6824</v>
      </c>
      <c r="K33" s="9">
        <f>C33+G33</f>
        <v>933</v>
      </c>
      <c r="L33" s="27">
        <f>D33+H33</f>
        <v>1606</v>
      </c>
      <c r="M33" s="42">
        <f>J33+K33+L33</f>
        <v>9363</v>
      </c>
      <c r="N33" s="60">
        <f>M33/M41</f>
        <v>8.1649560053369138E-2</v>
      </c>
    </row>
    <row r="34" spans="1:14" ht="14.25" customHeight="1" x14ac:dyDescent="0.25">
      <c r="A34" s="35" t="s">
        <v>5</v>
      </c>
      <c r="B34" s="10">
        <v>5359</v>
      </c>
      <c r="C34" s="11">
        <v>613</v>
      </c>
      <c r="D34" s="12">
        <v>930</v>
      </c>
      <c r="E34" s="51">
        <f>SUM(B34:D34)</f>
        <v>6902</v>
      </c>
      <c r="F34" s="13">
        <v>40</v>
      </c>
      <c r="G34" s="14">
        <v>7</v>
      </c>
      <c r="H34" s="15">
        <v>18</v>
      </c>
      <c r="I34" s="55">
        <f>SUM(F34:H34)</f>
        <v>65</v>
      </c>
      <c r="J34" s="7">
        <f>B34+F34</f>
        <v>5399</v>
      </c>
      <c r="K34" s="8">
        <f>C34+G34</f>
        <v>620</v>
      </c>
      <c r="L34" s="27">
        <f>D34+H34</f>
        <v>948</v>
      </c>
      <c r="M34" s="42">
        <f>J34+K34+L34</f>
        <v>6967</v>
      </c>
      <c r="N34" s="60">
        <f>M34/M41</f>
        <v>6.0755365255988771E-2</v>
      </c>
    </row>
    <row r="35" spans="1:14" ht="14.25" customHeight="1" x14ac:dyDescent="0.25">
      <c r="A35" s="35" t="s">
        <v>6</v>
      </c>
      <c r="B35" s="10">
        <v>3706</v>
      </c>
      <c r="C35" s="11">
        <v>365</v>
      </c>
      <c r="D35" s="12">
        <v>540</v>
      </c>
      <c r="E35" s="51">
        <f>SUM(B35:D35)</f>
        <v>4611</v>
      </c>
      <c r="F35" s="13">
        <v>44</v>
      </c>
      <c r="G35" s="14">
        <v>2</v>
      </c>
      <c r="H35" s="15">
        <v>27</v>
      </c>
      <c r="I35" s="55">
        <f>SUM(F35:H35)</f>
        <v>73</v>
      </c>
      <c r="J35" s="7">
        <f>B35+F35</f>
        <v>3750</v>
      </c>
      <c r="K35" s="8">
        <f>C35+G35</f>
        <v>367</v>
      </c>
      <c r="L35" s="27">
        <f>D35+H35</f>
        <v>567</v>
      </c>
      <c r="M35" s="42">
        <f>J35+K35+L35</f>
        <v>4684</v>
      </c>
      <c r="N35" s="60">
        <f>M35/M41</f>
        <v>4.0846581148134262E-2</v>
      </c>
    </row>
    <row r="36" spans="1:14" ht="14.25" customHeight="1" x14ac:dyDescent="0.25">
      <c r="A36" s="34" t="s">
        <v>7</v>
      </c>
      <c r="B36" s="10">
        <v>2370</v>
      </c>
      <c r="C36" s="11">
        <v>223</v>
      </c>
      <c r="D36" s="12">
        <v>327</v>
      </c>
      <c r="E36" s="51">
        <f>SUM(B36:D36)</f>
        <v>2920</v>
      </c>
      <c r="F36" s="13">
        <v>19</v>
      </c>
      <c r="G36" s="14">
        <v>2</v>
      </c>
      <c r="H36" s="15">
        <v>7</v>
      </c>
      <c r="I36" s="55">
        <f>SUM(F36:H36)</f>
        <v>28</v>
      </c>
      <c r="J36" s="7">
        <f>B36+F36</f>
        <v>2389</v>
      </c>
      <c r="K36" s="8">
        <f>C36+G36</f>
        <v>225</v>
      </c>
      <c r="L36" s="27">
        <f>D36+H36</f>
        <v>334</v>
      </c>
      <c r="M36" s="42">
        <f>J36+K36+L36</f>
        <v>2948</v>
      </c>
      <c r="N36" s="60">
        <f>M36/M41</f>
        <v>2.5707882413471349E-2</v>
      </c>
    </row>
    <row r="37" spans="1:14" ht="14.25" customHeight="1" x14ac:dyDescent="0.25">
      <c r="A37" s="32" t="s">
        <v>8</v>
      </c>
      <c r="B37" s="4">
        <v>1609</v>
      </c>
      <c r="C37" s="5">
        <v>148</v>
      </c>
      <c r="D37" s="6">
        <v>148</v>
      </c>
      <c r="E37" s="51">
        <f>SUM(B37:D37)</f>
        <v>1905</v>
      </c>
      <c r="F37" s="7">
        <v>11</v>
      </c>
      <c r="G37" s="8">
        <v>3</v>
      </c>
      <c r="H37" s="9">
        <v>5</v>
      </c>
      <c r="I37" s="55">
        <f>SUM(F37:H37)</f>
        <v>19</v>
      </c>
      <c r="J37" s="7">
        <f>B37+F37</f>
        <v>1620</v>
      </c>
      <c r="K37" s="8">
        <f>C37+G37</f>
        <v>151</v>
      </c>
      <c r="L37" s="27">
        <f>D37+H37</f>
        <v>153</v>
      </c>
      <c r="M37" s="42">
        <f>J37+K37+L37</f>
        <v>1924</v>
      </c>
      <c r="N37" s="60">
        <f>M37/M41</f>
        <v>1.6778143067679403E-2</v>
      </c>
    </row>
    <row r="38" spans="1:14" ht="14.25" customHeight="1" x14ac:dyDescent="0.25">
      <c r="A38" s="33" t="s">
        <v>16</v>
      </c>
      <c r="B38" s="4">
        <v>1145</v>
      </c>
      <c r="C38" s="5">
        <v>105</v>
      </c>
      <c r="D38" s="6">
        <v>109</v>
      </c>
      <c r="E38" s="51">
        <f>SUM(B38:D38)</f>
        <v>1359</v>
      </c>
      <c r="F38" s="4">
        <v>10</v>
      </c>
      <c r="G38" s="5">
        <v>3</v>
      </c>
      <c r="H38" s="6">
        <v>3</v>
      </c>
      <c r="I38" s="55">
        <f>SUM(F38:H38)</f>
        <v>16</v>
      </c>
      <c r="J38" s="7">
        <f>B38+F38</f>
        <v>1155</v>
      </c>
      <c r="K38" s="8">
        <f>C38+G38</f>
        <v>108</v>
      </c>
      <c r="L38" s="27">
        <f>D38+H38</f>
        <v>112</v>
      </c>
      <c r="M38" s="42">
        <f>J38+K38+L38</f>
        <v>1375</v>
      </c>
      <c r="N38" s="60">
        <f>M38/M41</f>
        <v>1.1990616797328055E-2</v>
      </c>
    </row>
    <row r="39" spans="1:14" ht="14.25" customHeight="1" x14ac:dyDescent="0.25">
      <c r="A39" s="33" t="s">
        <v>9</v>
      </c>
      <c r="B39" s="10">
        <v>711</v>
      </c>
      <c r="C39" s="11">
        <v>46</v>
      </c>
      <c r="D39" s="12">
        <v>86</v>
      </c>
      <c r="E39" s="51">
        <f>SUM(B39:D39)</f>
        <v>843</v>
      </c>
      <c r="F39" s="10">
        <v>8</v>
      </c>
      <c r="G39" s="11">
        <v>1</v>
      </c>
      <c r="H39" s="12">
        <v>10</v>
      </c>
      <c r="I39" s="55">
        <f>SUM(F39:H39)</f>
        <v>19</v>
      </c>
      <c r="J39" s="7">
        <f>B39+F39</f>
        <v>719</v>
      </c>
      <c r="K39" s="8">
        <f>C39+G39</f>
        <v>47</v>
      </c>
      <c r="L39" s="27">
        <f>D39+H39</f>
        <v>96</v>
      </c>
      <c r="M39" s="42">
        <f>J39+K39+L39</f>
        <v>862</v>
      </c>
      <c r="N39" s="60">
        <f>M39/M41</f>
        <v>7.5170266758522062E-3</v>
      </c>
    </row>
    <row r="40" spans="1:14" ht="14.25" customHeight="1" thickBot="1" x14ac:dyDescent="0.3">
      <c r="A40" s="34" t="s">
        <v>10</v>
      </c>
      <c r="B40" s="10">
        <v>1676</v>
      </c>
      <c r="C40" s="11">
        <v>126</v>
      </c>
      <c r="D40" s="12">
        <v>46</v>
      </c>
      <c r="E40" s="51">
        <f>SUM(B40:D40)</f>
        <v>1848</v>
      </c>
      <c r="F40" s="10">
        <v>14</v>
      </c>
      <c r="G40" s="11">
        <v>1</v>
      </c>
      <c r="H40" s="12">
        <v>3</v>
      </c>
      <c r="I40" s="55">
        <f>SUM(F40:H40)</f>
        <v>18</v>
      </c>
      <c r="J40" s="13">
        <f>B40+F40</f>
        <v>1690</v>
      </c>
      <c r="K40" s="8">
        <f>C40+G40</f>
        <v>127</v>
      </c>
      <c r="L40" s="27">
        <f>D40+H40</f>
        <v>49</v>
      </c>
      <c r="M40" s="42">
        <f>J40+K40+L40</f>
        <v>1866</v>
      </c>
      <c r="N40" s="60">
        <f>M40/M41</f>
        <v>1.6272357050046656E-2</v>
      </c>
    </row>
    <row r="41" spans="1:14" ht="14.25" customHeight="1" thickBot="1" x14ac:dyDescent="0.3">
      <c r="A41" s="18" t="s">
        <v>0</v>
      </c>
      <c r="B41" s="19">
        <f>SUM(B28:B40)</f>
        <v>69174</v>
      </c>
      <c r="C41" s="20">
        <f>SUM(C28:C40)</f>
        <v>16224</v>
      </c>
      <c r="D41" s="21">
        <f>SUM(D28:D40)</f>
        <v>27365</v>
      </c>
      <c r="E41" s="29">
        <f>SUM(E28:E40)</f>
        <v>112763</v>
      </c>
      <c r="F41" s="22">
        <f>SUM(F28:F40)</f>
        <v>850</v>
      </c>
      <c r="G41" s="20">
        <f>SUM(G28:G40)</f>
        <v>256</v>
      </c>
      <c r="H41" s="21">
        <f>SUM(H28:H40)</f>
        <v>804</v>
      </c>
      <c r="I41" s="29">
        <f>SUM(I28:I40)</f>
        <v>1910</v>
      </c>
      <c r="J41" s="23">
        <f>SUM(J28:J40)</f>
        <v>70024</v>
      </c>
      <c r="K41" s="24">
        <f>SUM(K28:K40)</f>
        <v>16480</v>
      </c>
      <c r="L41" s="25">
        <f>SUM(L28:L40)</f>
        <v>28169</v>
      </c>
      <c r="M41" s="26">
        <f>J41+K41+L41</f>
        <v>114673</v>
      </c>
      <c r="N41" s="61">
        <f>SUM(N28:N40)</f>
        <v>1</v>
      </c>
    </row>
    <row r="42" spans="1:14" ht="9.75" customHeight="1" x14ac:dyDescent="0.25">
      <c r="A42" s="90" t="s">
        <v>14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</row>
    <row r="43" spans="1:14" ht="16.5" customHeight="1" x14ac:dyDescent="0.25">
      <c r="B43" s="44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</row>
    <row r="44" spans="1:14" ht="15" customHeight="1" x14ac:dyDescent="0.25"/>
    <row r="45" spans="1:14" ht="15" customHeight="1" x14ac:dyDescent="0.25"/>
    <row r="46" spans="1:14" ht="15" customHeight="1" x14ac:dyDescent="0.25"/>
    <row r="47" spans="1:14" ht="15" customHeight="1" x14ac:dyDescent="0.25"/>
    <row r="48" spans="1:14" ht="15" customHeight="1" x14ac:dyDescent="0.25"/>
    <row r="49" ht="15" customHeight="1" x14ac:dyDescent="0.25"/>
  </sheetData>
  <mergeCells count="38">
    <mergeCell ref="M4:M6"/>
    <mergeCell ref="B5:B6"/>
    <mergeCell ref="C5:C6"/>
    <mergeCell ref="A2:N2"/>
    <mergeCell ref="A4:A6"/>
    <mergeCell ref="B4:D4"/>
    <mergeCell ref="E4:E6"/>
    <mergeCell ref="F4:H4"/>
    <mergeCell ref="I4:I6"/>
    <mergeCell ref="H5:H6"/>
    <mergeCell ref="I25:I27"/>
    <mergeCell ref="J25:L25"/>
    <mergeCell ref="J26:J27"/>
    <mergeCell ref="K26:K27"/>
    <mergeCell ref="L26:L27"/>
    <mergeCell ref="J4:L4"/>
    <mergeCell ref="J5:J6"/>
    <mergeCell ref="K5:K6"/>
    <mergeCell ref="A21:M21"/>
    <mergeCell ref="A25:A27"/>
    <mergeCell ref="M25:M27"/>
    <mergeCell ref="D5:D6"/>
    <mergeCell ref="F5:F6"/>
    <mergeCell ref="G5:G6"/>
    <mergeCell ref="A23:N23"/>
    <mergeCell ref="B25:D25"/>
    <mergeCell ref="E25:E27"/>
    <mergeCell ref="F25:H25"/>
    <mergeCell ref="A42:M42"/>
    <mergeCell ref="N4:N6"/>
    <mergeCell ref="N25:N27"/>
    <mergeCell ref="B26:B27"/>
    <mergeCell ref="C26:C27"/>
    <mergeCell ref="D26:D27"/>
    <mergeCell ref="F26:F27"/>
    <mergeCell ref="G26:G27"/>
    <mergeCell ref="H26:H27"/>
    <mergeCell ref="L5:L6"/>
  </mergeCells>
  <pageMargins left="0" right="0" top="0" bottom="0" header="0" footer="0"/>
  <pageSetup paperSize="9" fitToWidth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R2" sqref="R2"/>
    </sheetView>
  </sheetViews>
  <sheetFormatPr defaultRowHeight="15" x14ac:dyDescent="0.25"/>
  <cols>
    <col min="1" max="1" width="14.85546875" customWidth="1"/>
    <col min="2" max="13" width="9.7109375" customWidth="1"/>
    <col min="14" max="14" width="12" customWidth="1"/>
  </cols>
  <sheetData>
    <row r="1" spans="1:14" ht="14.25" customHeight="1" x14ac:dyDescent="0.25"/>
    <row r="2" spans="1:14" ht="14.25" customHeight="1" x14ac:dyDescent="0.25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4"/>
    </row>
    <row r="3" spans="1:14" ht="12" customHeight="1" thickBo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4" ht="14.25" customHeight="1" x14ac:dyDescent="0.25">
      <c r="A4" s="75" t="s">
        <v>32</v>
      </c>
      <c r="B4" s="66" t="s">
        <v>23</v>
      </c>
      <c r="C4" s="78"/>
      <c r="D4" s="79"/>
      <c r="E4" s="80" t="s">
        <v>0</v>
      </c>
      <c r="F4" s="66" t="s">
        <v>22</v>
      </c>
      <c r="G4" s="78"/>
      <c r="H4" s="78"/>
      <c r="I4" s="80" t="s">
        <v>0</v>
      </c>
      <c r="J4" s="63" t="s">
        <v>12</v>
      </c>
      <c r="K4" s="64"/>
      <c r="L4" s="65"/>
      <c r="M4" s="66" t="s">
        <v>0</v>
      </c>
      <c r="N4" s="91" t="s">
        <v>15</v>
      </c>
    </row>
    <row r="5" spans="1:14" ht="14.25" customHeight="1" x14ac:dyDescent="0.25">
      <c r="A5" s="76"/>
      <c r="B5" s="69" t="s">
        <v>1</v>
      </c>
      <c r="C5" s="71" t="s">
        <v>2</v>
      </c>
      <c r="D5" s="85" t="s">
        <v>3</v>
      </c>
      <c r="E5" s="81"/>
      <c r="F5" s="87" t="s">
        <v>1</v>
      </c>
      <c r="G5" s="71" t="s">
        <v>2</v>
      </c>
      <c r="H5" s="85" t="s">
        <v>3</v>
      </c>
      <c r="I5" s="83"/>
      <c r="J5" s="87" t="s">
        <v>1</v>
      </c>
      <c r="K5" s="71" t="s">
        <v>2</v>
      </c>
      <c r="L5" s="85" t="s">
        <v>3</v>
      </c>
      <c r="M5" s="67"/>
      <c r="N5" s="92"/>
    </row>
    <row r="6" spans="1:14" ht="14.25" customHeight="1" thickBot="1" x14ac:dyDescent="0.3">
      <c r="A6" s="77"/>
      <c r="B6" s="70"/>
      <c r="C6" s="72"/>
      <c r="D6" s="86"/>
      <c r="E6" s="82"/>
      <c r="F6" s="88"/>
      <c r="G6" s="89"/>
      <c r="H6" s="86"/>
      <c r="I6" s="84"/>
      <c r="J6" s="88"/>
      <c r="K6" s="89"/>
      <c r="L6" s="86"/>
      <c r="M6" s="68"/>
      <c r="N6" s="93"/>
    </row>
    <row r="7" spans="1:14" ht="14.25" customHeight="1" x14ac:dyDescent="0.25">
      <c r="A7" s="30" t="s">
        <v>18</v>
      </c>
      <c r="B7" s="47">
        <v>3251</v>
      </c>
      <c r="C7" s="48">
        <v>483</v>
      </c>
      <c r="D7" s="49">
        <v>997</v>
      </c>
      <c r="E7" s="46">
        <f>SUM(B7:D7)</f>
        <v>4731</v>
      </c>
      <c r="F7" s="47">
        <v>7155</v>
      </c>
      <c r="G7" s="49">
        <v>772</v>
      </c>
      <c r="H7" s="49">
        <v>1934</v>
      </c>
      <c r="I7" s="46">
        <f>SUM(F7:H7)</f>
        <v>9861</v>
      </c>
      <c r="J7" s="47">
        <f>B7+F7</f>
        <v>10406</v>
      </c>
      <c r="K7" s="48">
        <f>C7+G7</f>
        <v>1255</v>
      </c>
      <c r="L7" s="50">
        <f>D7+H7</f>
        <v>2931</v>
      </c>
      <c r="M7" s="56">
        <f>J7+K7+L7</f>
        <v>14592</v>
      </c>
      <c r="N7" s="59">
        <f>M7/M20</f>
        <v>0.11275093109150196</v>
      </c>
    </row>
    <row r="8" spans="1:14" ht="14.25" customHeight="1" x14ac:dyDescent="0.25">
      <c r="A8" s="43" t="s">
        <v>19</v>
      </c>
      <c r="B8" s="1">
        <v>7706</v>
      </c>
      <c r="C8" s="2">
        <v>2483</v>
      </c>
      <c r="D8" s="3">
        <v>3863</v>
      </c>
      <c r="E8" s="51">
        <f>SUM(B8:D8)</f>
        <v>14052</v>
      </c>
      <c r="F8" s="1">
        <v>180</v>
      </c>
      <c r="G8" s="3">
        <v>29</v>
      </c>
      <c r="H8" s="3">
        <v>73</v>
      </c>
      <c r="I8" s="51">
        <f>SUM(F8:H8)</f>
        <v>282</v>
      </c>
      <c r="J8" s="36">
        <f>B8+F8</f>
        <v>7886</v>
      </c>
      <c r="K8" s="37">
        <f>C8+G8</f>
        <v>2512</v>
      </c>
      <c r="L8" s="38">
        <f>D8+H8</f>
        <v>3936</v>
      </c>
      <c r="M8" s="57">
        <f>J8+K8+L8</f>
        <v>14334</v>
      </c>
      <c r="N8" s="60">
        <f>M8/M20</f>
        <v>0.11075739078026241</v>
      </c>
    </row>
    <row r="9" spans="1:14" ht="14.25" customHeight="1" x14ac:dyDescent="0.25">
      <c r="A9" s="31">
        <v>451.71</v>
      </c>
      <c r="B9" s="4">
        <v>25448</v>
      </c>
      <c r="C9" s="5">
        <v>8736</v>
      </c>
      <c r="D9" s="6">
        <v>15029</v>
      </c>
      <c r="E9" s="51">
        <f>SUM(B9:D9)</f>
        <v>49213</v>
      </c>
      <c r="F9" s="4">
        <v>21</v>
      </c>
      <c r="G9" s="5">
        <v>58</v>
      </c>
      <c r="H9" s="6">
        <v>78</v>
      </c>
      <c r="I9" s="52">
        <f>SUM(F9:H9)</f>
        <v>157</v>
      </c>
      <c r="J9" s="39">
        <f>B9+F9</f>
        <v>25469</v>
      </c>
      <c r="K9" s="3">
        <f>C9+G9</f>
        <v>8794</v>
      </c>
      <c r="L9" s="28">
        <f>D9+H9</f>
        <v>15107</v>
      </c>
      <c r="M9" s="57">
        <f>J9+K9+L9</f>
        <v>49370</v>
      </c>
      <c r="N9" s="60">
        <f>M9/M20</f>
        <v>0.38147707428642075</v>
      </c>
    </row>
    <row r="10" spans="1:14" ht="14.25" customHeight="1" x14ac:dyDescent="0.25">
      <c r="A10" s="31" t="s">
        <v>31</v>
      </c>
      <c r="B10" s="4">
        <v>9050</v>
      </c>
      <c r="C10" s="5">
        <v>1729</v>
      </c>
      <c r="D10" s="6">
        <v>3174</v>
      </c>
      <c r="E10" s="51">
        <f>SUM(B10:D10)</f>
        <v>13953</v>
      </c>
      <c r="F10" s="4">
        <v>131</v>
      </c>
      <c r="G10" s="5">
        <v>27</v>
      </c>
      <c r="H10" s="6">
        <v>79</v>
      </c>
      <c r="I10" s="53">
        <f>SUM(F10:H10)</f>
        <v>237</v>
      </c>
      <c r="J10" s="40">
        <f>B10+F10</f>
        <v>9181</v>
      </c>
      <c r="K10" s="9">
        <f>C10+G10</f>
        <v>1756</v>
      </c>
      <c r="L10" s="27">
        <f>D10+H10</f>
        <v>3253</v>
      </c>
      <c r="M10" s="57">
        <f>J10+K10+L10</f>
        <v>14190</v>
      </c>
      <c r="N10" s="60">
        <f>M10/M20</f>
        <v>0.10964471711817521</v>
      </c>
    </row>
    <row r="11" spans="1:14" ht="14.25" customHeight="1" x14ac:dyDescent="0.25">
      <c r="A11" s="34" t="s">
        <v>30</v>
      </c>
      <c r="B11" s="4">
        <v>4308</v>
      </c>
      <c r="C11" s="5">
        <v>711</v>
      </c>
      <c r="D11" s="6">
        <v>1299</v>
      </c>
      <c r="E11" s="53">
        <f>SUM(B11:D11)</f>
        <v>6318</v>
      </c>
      <c r="F11" s="7">
        <v>47</v>
      </c>
      <c r="G11" s="8">
        <v>12</v>
      </c>
      <c r="H11" s="9">
        <v>24</v>
      </c>
      <c r="I11" s="55">
        <f>SUM(F11:H11)</f>
        <v>83</v>
      </c>
      <c r="J11" s="40">
        <f>B11+F11</f>
        <v>4355</v>
      </c>
      <c r="K11" s="9">
        <f>C11+G11</f>
        <v>723</v>
      </c>
      <c r="L11" s="27">
        <f>D11+H11</f>
        <v>1323</v>
      </c>
      <c r="M11" s="57">
        <f>J11+K11+L11</f>
        <v>6401</v>
      </c>
      <c r="N11" s="60">
        <f>M11/M20</f>
        <v>4.9459889659861846E-2</v>
      </c>
    </row>
    <row r="12" spans="1:14" ht="14.25" customHeight="1" x14ac:dyDescent="0.25">
      <c r="A12" s="35" t="s">
        <v>4</v>
      </c>
      <c r="B12" s="4">
        <v>6941</v>
      </c>
      <c r="C12" s="5">
        <v>923</v>
      </c>
      <c r="D12" s="6">
        <v>1585</v>
      </c>
      <c r="E12" s="53">
        <f>SUM(B12:D12)</f>
        <v>9449</v>
      </c>
      <c r="F12" s="7">
        <v>65</v>
      </c>
      <c r="G12" s="8">
        <v>10</v>
      </c>
      <c r="H12" s="9">
        <v>42</v>
      </c>
      <c r="I12" s="55">
        <f>SUM(F12:H12)</f>
        <v>117</v>
      </c>
      <c r="J12" s="40">
        <f>B12+F12</f>
        <v>7006</v>
      </c>
      <c r="K12" s="9">
        <f>C12+G12</f>
        <v>933</v>
      </c>
      <c r="L12" s="27">
        <f>D12+H12</f>
        <v>1627</v>
      </c>
      <c r="M12" s="57">
        <f>J12+K12+L12</f>
        <v>9566</v>
      </c>
      <c r="N12" s="60">
        <f>M12/M20</f>
        <v>7.3915529524486545E-2</v>
      </c>
    </row>
    <row r="13" spans="1:14" ht="14.25" customHeight="1" x14ac:dyDescent="0.25">
      <c r="A13" s="35" t="s">
        <v>5</v>
      </c>
      <c r="B13" s="10">
        <v>5469</v>
      </c>
      <c r="C13" s="11">
        <v>611</v>
      </c>
      <c r="D13" s="12">
        <v>937</v>
      </c>
      <c r="E13" s="54">
        <f>SUM(B13:D13)</f>
        <v>7017</v>
      </c>
      <c r="F13" s="13">
        <v>45</v>
      </c>
      <c r="G13" s="14">
        <v>7</v>
      </c>
      <c r="H13" s="15">
        <v>18</v>
      </c>
      <c r="I13" s="55">
        <f>SUM(F13:H13)</f>
        <v>70</v>
      </c>
      <c r="J13" s="7">
        <f>B13+F13</f>
        <v>5514</v>
      </c>
      <c r="K13" s="8">
        <f>C13+G13</f>
        <v>618</v>
      </c>
      <c r="L13" s="27">
        <f>D13+H13</f>
        <v>955</v>
      </c>
      <c r="M13" s="57">
        <f>J13+K13+L13</f>
        <v>7087</v>
      </c>
      <c r="N13" s="60">
        <f>M13/M20</f>
        <v>5.4760543355638319E-2</v>
      </c>
    </row>
    <row r="14" spans="1:14" ht="14.25" customHeight="1" x14ac:dyDescent="0.25">
      <c r="A14" s="35" t="s">
        <v>6</v>
      </c>
      <c r="B14" s="10">
        <v>3787</v>
      </c>
      <c r="C14" s="11">
        <v>362</v>
      </c>
      <c r="D14" s="12">
        <v>541</v>
      </c>
      <c r="E14" s="54">
        <f>SUM(B14:D14)</f>
        <v>4690</v>
      </c>
      <c r="F14" s="13">
        <v>46</v>
      </c>
      <c r="G14" s="14">
        <v>2</v>
      </c>
      <c r="H14" s="15">
        <v>27</v>
      </c>
      <c r="I14" s="55">
        <f>SUM(F14:H14)</f>
        <v>75</v>
      </c>
      <c r="J14" s="7">
        <f>B14+F14</f>
        <v>3833</v>
      </c>
      <c r="K14" s="8">
        <f>C14+G14</f>
        <v>364</v>
      </c>
      <c r="L14" s="27">
        <f>D14+H14</f>
        <v>568</v>
      </c>
      <c r="M14" s="57">
        <f>J14+K14+L14</f>
        <v>4765</v>
      </c>
      <c r="N14" s="60">
        <f>M14/M20</f>
        <v>3.6818680554482376E-2</v>
      </c>
    </row>
    <row r="15" spans="1:14" ht="14.25" customHeight="1" x14ac:dyDescent="0.25">
      <c r="A15" s="34" t="s">
        <v>7</v>
      </c>
      <c r="B15" s="10">
        <v>2429</v>
      </c>
      <c r="C15" s="11">
        <v>223</v>
      </c>
      <c r="D15" s="12">
        <v>331</v>
      </c>
      <c r="E15" s="54">
        <f>SUM(B15:D15)</f>
        <v>2983</v>
      </c>
      <c r="F15" s="13">
        <v>21</v>
      </c>
      <c r="G15" s="14">
        <v>2</v>
      </c>
      <c r="H15" s="15">
        <v>7</v>
      </c>
      <c r="I15" s="55">
        <f>SUM(F15:H15)</f>
        <v>30</v>
      </c>
      <c r="J15" s="7">
        <f>B15+F15</f>
        <v>2450</v>
      </c>
      <c r="K15" s="8">
        <f>C15+G15</f>
        <v>225</v>
      </c>
      <c r="L15" s="27">
        <f>D15+H15</f>
        <v>338</v>
      </c>
      <c r="M15" s="57">
        <f>J15+K15+L15</f>
        <v>3013</v>
      </c>
      <c r="N15" s="60">
        <f>M15/M20</f>
        <v>2.3281150999088226E-2</v>
      </c>
    </row>
    <row r="16" spans="1:14" ht="14.25" customHeight="1" x14ac:dyDescent="0.25">
      <c r="A16" s="32" t="s">
        <v>8</v>
      </c>
      <c r="B16" s="4">
        <v>1646</v>
      </c>
      <c r="C16" s="5">
        <v>148</v>
      </c>
      <c r="D16" s="6">
        <v>146</v>
      </c>
      <c r="E16" s="54">
        <f>SUM(B16:D16)</f>
        <v>1940</v>
      </c>
      <c r="F16" s="4">
        <v>10</v>
      </c>
      <c r="G16" s="5">
        <v>3</v>
      </c>
      <c r="H16" s="6">
        <v>5</v>
      </c>
      <c r="I16" s="55">
        <f>SUM(F16:H16)</f>
        <v>18</v>
      </c>
      <c r="J16" s="7">
        <f>B16+F16</f>
        <v>1656</v>
      </c>
      <c r="K16" s="8">
        <f>C16+G16</f>
        <v>151</v>
      </c>
      <c r="L16" s="27">
        <f>D16+H16</f>
        <v>151</v>
      </c>
      <c r="M16" s="57">
        <f>J16+K16+L16</f>
        <v>1958</v>
      </c>
      <c r="N16" s="60">
        <f>M16/M20</f>
        <v>1.5129271044213324E-2</v>
      </c>
    </row>
    <row r="17" spans="1:14" ht="14.25" customHeight="1" x14ac:dyDescent="0.25">
      <c r="A17" s="33" t="s">
        <v>16</v>
      </c>
      <c r="B17" s="10">
        <v>1157</v>
      </c>
      <c r="C17" s="11">
        <v>105</v>
      </c>
      <c r="D17" s="12">
        <v>111</v>
      </c>
      <c r="E17" s="54">
        <f>SUM(B17:D17)</f>
        <v>1373</v>
      </c>
      <c r="F17" s="10">
        <v>10</v>
      </c>
      <c r="G17" s="11">
        <v>3</v>
      </c>
      <c r="H17" s="12">
        <v>3</v>
      </c>
      <c r="I17" s="55">
        <f>SUM(F17:H17)</f>
        <v>16</v>
      </c>
      <c r="J17" s="7">
        <f>B17+F17</f>
        <v>1167</v>
      </c>
      <c r="K17" s="8">
        <f>C17+G17</f>
        <v>108</v>
      </c>
      <c r="L17" s="27">
        <f>D17+H17</f>
        <v>114</v>
      </c>
      <c r="M17" s="57">
        <f>J17+K17+L17</f>
        <v>1389</v>
      </c>
      <c r="N17" s="60">
        <f>M17/M20</f>
        <v>1.0732664698882691E-2</v>
      </c>
    </row>
    <row r="18" spans="1:14" ht="14.25" customHeight="1" x14ac:dyDescent="0.25">
      <c r="A18" s="33" t="s">
        <v>9</v>
      </c>
      <c r="B18" s="10">
        <v>729</v>
      </c>
      <c r="C18" s="11">
        <v>46</v>
      </c>
      <c r="D18" s="12">
        <v>86</v>
      </c>
      <c r="E18" s="54">
        <f>SUM(B18:D18)</f>
        <v>861</v>
      </c>
      <c r="F18" s="10">
        <v>9</v>
      </c>
      <c r="G18" s="11">
        <v>1</v>
      </c>
      <c r="H18" s="12">
        <v>10</v>
      </c>
      <c r="I18" s="55">
        <f>SUM(F18:H18)</f>
        <v>20</v>
      </c>
      <c r="J18" s="7">
        <f>B18+F18</f>
        <v>738</v>
      </c>
      <c r="K18" s="8">
        <f>C18+G18</f>
        <v>47</v>
      </c>
      <c r="L18" s="27">
        <f>D18+H18</f>
        <v>96</v>
      </c>
      <c r="M18" s="57">
        <f>J18+K18+L18</f>
        <v>881</v>
      </c>
      <c r="N18" s="60">
        <f>M18/M20</f>
        <v>6.80739927985288E-3</v>
      </c>
    </row>
    <row r="19" spans="1:14" ht="14.25" customHeight="1" thickBot="1" x14ac:dyDescent="0.3">
      <c r="A19" s="34" t="s">
        <v>10</v>
      </c>
      <c r="B19" s="10">
        <v>1683</v>
      </c>
      <c r="C19" s="11">
        <v>126</v>
      </c>
      <c r="D19" s="12">
        <v>46</v>
      </c>
      <c r="E19" s="54">
        <f>SUM(B19:D19)</f>
        <v>1855</v>
      </c>
      <c r="F19" s="10">
        <v>13</v>
      </c>
      <c r="G19" s="11">
        <v>1</v>
      </c>
      <c r="H19" s="12">
        <v>3</v>
      </c>
      <c r="I19" s="55">
        <f>SUM(F19:H19)</f>
        <v>17</v>
      </c>
      <c r="J19" s="13">
        <f>B19+F19</f>
        <v>1696</v>
      </c>
      <c r="K19" s="8">
        <f>C19+G19</f>
        <v>127</v>
      </c>
      <c r="L19" s="27">
        <f>D19+H19</f>
        <v>49</v>
      </c>
      <c r="M19" s="57">
        <f>J19+K19+L19</f>
        <v>1872</v>
      </c>
      <c r="N19" s="60">
        <f>M19/M20</f>
        <v>1.4464757607133474E-2</v>
      </c>
    </row>
    <row r="20" spans="1:14" ht="14.25" customHeight="1" thickBot="1" x14ac:dyDescent="0.3">
      <c r="A20" s="18" t="s">
        <v>0</v>
      </c>
      <c r="B20" s="19">
        <f>SUM(B7:B19)</f>
        <v>73604</v>
      </c>
      <c r="C20" s="20">
        <f>SUM(C7:C19)</f>
        <v>16686</v>
      </c>
      <c r="D20" s="21">
        <f>SUM(D7:D19)</f>
        <v>28145</v>
      </c>
      <c r="E20" s="29">
        <f>SUM(E7:E19)</f>
        <v>118435</v>
      </c>
      <c r="F20" s="22">
        <f>SUM(F7:F19)</f>
        <v>7753</v>
      </c>
      <c r="G20" s="20">
        <f>SUM(G7:G19)</f>
        <v>927</v>
      </c>
      <c r="H20" s="21">
        <f>SUM(H7:H19)</f>
        <v>2303</v>
      </c>
      <c r="I20" s="29">
        <f>SUM(I7:I19)</f>
        <v>10983</v>
      </c>
      <c r="J20" s="23">
        <f>SUM(J7:J19)</f>
        <v>81357</v>
      </c>
      <c r="K20" s="24">
        <f>SUM(K7:K19)</f>
        <v>17613</v>
      </c>
      <c r="L20" s="25">
        <f>SUM(L7:L19)</f>
        <v>30448</v>
      </c>
      <c r="M20" s="58">
        <f>J20+K20+L20</f>
        <v>129418</v>
      </c>
      <c r="N20" s="61">
        <f>SUM(N7:N19)</f>
        <v>1</v>
      </c>
    </row>
    <row r="21" spans="1:14" ht="9.75" customHeight="1" x14ac:dyDescent="0.25">
      <c r="A21" s="90" t="s">
        <v>13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</row>
    <row r="22" spans="1:14" ht="10.5" customHeight="1" x14ac:dyDescent="0.25">
      <c r="B22" s="17"/>
      <c r="C22" s="17"/>
      <c r="D22" s="17"/>
      <c r="E22" s="17"/>
      <c r="F22" s="17"/>
      <c r="G22" s="17"/>
      <c r="H22" s="17"/>
      <c r="I22" s="17"/>
    </row>
    <row r="23" spans="1:14" ht="14.25" customHeight="1" x14ac:dyDescent="0.25">
      <c r="A23" s="73" t="s">
        <v>11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4"/>
    </row>
    <row r="24" spans="1:14" ht="12" customHeight="1" thickBo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4" ht="14.25" customHeight="1" x14ac:dyDescent="0.25">
      <c r="A25" s="75" t="s">
        <v>32</v>
      </c>
      <c r="B25" s="66" t="s">
        <v>23</v>
      </c>
      <c r="C25" s="78"/>
      <c r="D25" s="79"/>
      <c r="E25" s="80" t="s">
        <v>0</v>
      </c>
      <c r="F25" s="66" t="s">
        <v>22</v>
      </c>
      <c r="G25" s="78"/>
      <c r="H25" s="78"/>
      <c r="I25" s="80" t="s">
        <v>0</v>
      </c>
      <c r="J25" s="63" t="s">
        <v>12</v>
      </c>
      <c r="K25" s="64"/>
      <c r="L25" s="65"/>
      <c r="M25" s="94" t="s">
        <v>0</v>
      </c>
      <c r="N25" s="91" t="s">
        <v>15</v>
      </c>
    </row>
    <row r="26" spans="1:14" ht="14.25" customHeight="1" x14ac:dyDescent="0.25">
      <c r="A26" s="76"/>
      <c r="B26" s="69" t="s">
        <v>1</v>
      </c>
      <c r="C26" s="71" t="s">
        <v>2</v>
      </c>
      <c r="D26" s="85" t="s">
        <v>3</v>
      </c>
      <c r="E26" s="81"/>
      <c r="F26" s="87" t="s">
        <v>1</v>
      </c>
      <c r="G26" s="71" t="s">
        <v>2</v>
      </c>
      <c r="H26" s="85" t="s">
        <v>3</v>
      </c>
      <c r="I26" s="83"/>
      <c r="J26" s="87" t="s">
        <v>1</v>
      </c>
      <c r="K26" s="71" t="s">
        <v>2</v>
      </c>
      <c r="L26" s="85" t="s">
        <v>3</v>
      </c>
      <c r="M26" s="95"/>
      <c r="N26" s="92"/>
    </row>
    <row r="27" spans="1:14" ht="14.25" customHeight="1" thickBot="1" x14ac:dyDescent="0.3">
      <c r="A27" s="77"/>
      <c r="B27" s="70"/>
      <c r="C27" s="72"/>
      <c r="D27" s="86"/>
      <c r="E27" s="82"/>
      <c r="F27" s="88"/>
      <c r="G27" s="89"/>
      <c r="H27" s="86"/>
      <c r="I27" s="84"/>
      <c r="J27" s="88"/>
      <c r="K27" s="89"/>
      <c r="L27" s="86"/>
      <c r="M27" s="96"/>
      <c r="N27" s="93"/>
    </row>
    <row r="28" spans="1:14" ht="14.25" customHeight="1" x14ac:dyDescent="0.25">
      <c r="A28" s="30" t="s">
        <v>18</v>
      </c>
      <c r="B28" s="47">
        <v>154</v>
      </c>
      <c r="C28" s="48">
        <v>49</v>
      </c>
      <c r="D28" s="49">
        <v>332</v>
      </c>
      <c r="E28" s="46">
        <f>SUM(B28:D28)</f>
        <v>535</v>
      </c>
      <c r="F28" s="47">
        <v>333</v>
      </c>
      <c r="G28" s="49">
        <v>102</v>
      </c>
      <c r="H28" s="49">
        <v>440</v>
      </c>
      <c r="I28" s="50">
        <f>SUM(F28:H28)</f>
        <v>875</v>
      </c>
      <c r="J28" s="47">
        <f>B28+F28</f>
        <v>487</v>
      </c>
      <c r="K28" s="48">
        <f>C28+G28</f>
        <v>151</v>
      </c>
      <c r="L28" s="50">
        <f>D28+H28</f>
        <v>772</v>
      </c>
      <c r="M28" s="41">
        <f>J28+K28+L28</f>
        <v>1410</v>
      </c>
      <c r="N28" s="59">
        <f>M28/M41</f>
        <v>1.228041143733071E-2</v>
      </c>
    </row>
    <row r="29" spans="1:14" ht="14.25" customHeight="1" x14ac:dyDescent="0.25">
      <c r="A29" s="43" t="s">
        <v>19</v>
      </c>
      <c r="B29" s="1">
        <v>7382</v>
      </c>
      <c r="C29" s="2">
        <v>2478</v>
      </c>
      <c r="D29" s="3">
        <v>3827</v>
      </c>
      <c r="E29" s="51">
        <f>SUM(B29:D29)</f>
        <v>13687</v>
      </c>
      <c r="F29" s="1">
        <v>135</v>
      </c>
      <c r="G29" s="3">
        <v>28</v>
      </c>
      <c r="H29" s="3">
        <v>71</v>
      </c>
      <c r="I29" s="51">
        <f>SUM(F29:H29)</f>
        <v>234</v>
      </c>
      <c r="J29" s="36">
        <f>B29+F29</f>
        <v>7517</v>
      </c>
      <c r="K29" s="37">
        <f>C29+G29</f>
        <v>2506</v>
      </c>
      <c r="L29" s="38">
        <f>D29+H29</f>
        <v>3898</v>
      </c>
      <c r="M29" s="42">
        <f>J29+K29+L29</f>
        <v>13921</v>
      </c>
      <c r="N29" s="60">
        <f>M29/M41</f>
        <v>0.12124511178658212</v>
      </c>
    </row>
    <row r="30" spans="1:14" ht="14.25" customHeight="1" x14ac:dyDescent="0.25">
      <c r="A30" s="31">
        <v>451.71</v>
      </c>
      <c r="B30" s="4">
        <v>25448</v>
      </c>
      <c r="C30" s="5">
        <v>8736</v>
      </c>
      <c r="D30" s="6">
        <v>15029</v>
      </c>
      <c r="E30" s="51">
        <f>SUM(B30:D30)</f>
        <v>49213</v>
      </c>
      <c r="F30" s="4">
        <v>21</v>
      </c>
      <c r="G30" s="5">
        <v>58</v>
      </c>
      <c r="H30" s="6">
        <v>78</v>
      </c>
      <c r="I30" s="52">
        <f>SUM(F30:H30)</f>
        <v>157</v>
      </c>
      <c r="J30" s="39">
        <f>B30+F30</f>
        <v>25469</v>
      </c>
      <c r="K30" s="3">
        <f>C30+G30</f>
        <v>8794</v>
      </c>
      <c r="L30" s="28">
        <f>D30+H30</f>
        <v>15107</v>
      </c>
      <c r="M30" s="42">
        <f>J30+K30+L30</f>
        <v>49370</v>
      </c>
      <c r="N30" s="60">
        <f>M30/M41</f>
        <v>0.42998859053972843</v>
      </c>
    </row>
    <row r="31" spans="1:14" ht="14.25" customHeight="1" x14ac:dyDescent="0.25">
      <c r="A31" s="31" t="s">
        <v>31</v>
      </c>
      <c r="B31" s="4">
        <v>8777</v>
      </c>
      <c r="C31" s="5">
        <v>1727</v>
      </c>
      <c r="D31" s="6">
        <v>3135</v>
      </c>
      <c r="E31" s="51">
        <f>SUM(B31:D31)</f>
        <v>13639</v>
      </c>
      <c r="F31" s="4">
        <v>107</v>
      </c>
      <c r="G31" s="5">
        <v>27</v>
      </c>
      <c r="H31" s="6">
        <v>77</v>
      </c>
      <c r="I31" s="53">
        <f>SUM(F31:H31)</f>
        <v>211</v>
      </c>
      <c r="J31" s="40">
        <f>B31+F31</f>
        <v>8884</v>
      </c>
      <c r="K31" s="9">
        <f>C31+G31</f>
        <v>1754</v>
      </c>
      <c r="L31" s="27">
        <f>D31+H31</f>
        <v>3212</v>
      </c>
      <c r="M31" s="42">
        <f>J31+K31+L31</f>
        <v>13850</v>
      </c>
      <c r="N31" s="60">
        <f>M31/M41</f>
        <v>0.12062673645888675</v>
      </c>
    </row>
    <row r="32" spans="1:14" ht="14.25" customHeight="1" x14ac:dyDescent="0.25">
      <c r="A32" s="34" t="s">
        <v>30</v>
      </c>
      <c r="B32" s="4">
        <v>4192</v>
      </c>
      <c r="C32" s="5">
        <v>711</v>
      </c>
      <c r="D32" s="6">
        <v>1290</v>
      </c>
      <c r="E32" s="51">
        <f>SUM(B32:D32)</f>
        <v>6193</v>
      </c>
      <c r="F32" s="7">
        <v>39</v>
      </c>
      <c r="G32" s="8">
        <v>12</v>
      </c>
      <c r="H32" s="9">
        <v>22</v>
      </c>
      <c r="I32" s="55">
        <f>SUM(F32:H32)</f>
        <v>73</v>
      </c>
      <c r="J32" s="40">
        <f>B32+F32</f>
        <v>4231</v>
      </c>
      <c r="K32" s="9">
        <f>C32+G32</f>
        <v>723</v>
      </c>
      <c r="L32" s="27">
        <f>D32+H32</f>
        <v>1312</v>
      </c>
      <c r="M32" s="42">
        <f>J32+K32+L32</f>
        <v>6266</v>
      </c>
      <c r="N32" s="60">
        <f>M32/M41</f>
        <v>5.4573800047031364E-2</v>
      </c>
    </row>
    <row r="33" spans="1:14" ht="14.25" customHeight="1" x14ac:dyDescent="0.25">
      <c r="A33" s="35" t="s">
        <v>4</v>
      </c>
      <c r="B33" s="4">
        <v>6768</v>
      </c>
      <c r="C33" s="5">
        <v>922</v>
      </c>
      <c r="D33" s="6">
        <v>1564</v>
      </c>
      <c r="E33" s="51">
        <f>SUM(B33:D33)</f>
        <v>9254</v>
      </c>
      <c r="F33" s="7">
        <v>62</v>
      </c>
      <c r="G33" s="8">
        <v>10</v>
      </c>
      <c r="H33" s="9">
        <v>42</v>
      </c>
      <c r="I33" s="55">
        <f>SUM(F33:H33)</f>
        <v>114</v>
      </c>
      <c r="J33" s="40">
        <f>B33+F33</f>
        <v>6830</v>
      </c>
      <c r="K33" s="9">
        <f>C33+G33</f>
        <v>932</v>
      </c>
      <c r="L33" s="27">
        <f>D33+H33</f>
        <v>1606</v>
      </c>
      <c r="M33" s="42">
        <f>J33+K33+L33</f>
        <v>9368</v>
      </c>
      <c r="N33" s="60">
        <f>M33/M41</f>
        <v>8.1590705209158926E-2</v>
      </c>
    </row>
    <row r="34" spans="1:14" ht="14.25" customHeight="1" x14ac:dyDescent="0.25">
      <c r="A34" s="35" t="s">
        <v>5</v>
      </c>
      <c r="B34" s="10">
        <v>5366</v>
      </c>
      <c r="C34" s="11">
        <v>610</v>
      </c>
      <c r="D34" s="12">
        <v>931</v>
      </c>
      <c r="E34" s="51">
        <f>SUM(B34:D34)</f>
        <v>6907</v>
      </c>
      <c r="F34" s="13">
        <v>40</v>
      </c>
      <c r="G34" s="14">
        <v>7</v>
      </c>
      <c r="H34" s="15">
        <v>18</v>
      </c>
      <c r="I34" s="55">
        <f>SUM(F34:H34)</f>
        <v>65</v>
      </c>
      <c r="J34" s="7">
        <f>B34+F34</f>
        <v>5406</v>
      </c>
      <c r="K34" s="8">
        <f>C34+G34</f>
        <v>617</v>
      </c>
      <c r="L34" s="27">
        <f>D34+H34</f>
        <v>949</v>
      </c>
      <c r="M34" s="42">
        <f>J34+K34+L34</f>
        <v>6972</v>
      </c>
      <c r="N34" s="60">
        <f>M34/M41</f>
        <v>6.07227152773544E-2</v>
      </c>
    </row>
    <row r="35" spans="1:14" ht="14.25" customHeight="1" x14ac:dyDescent="0.25">
      <c r="A35" s="35" t="s">
        <v>6</v>
      </c>
      <c r="B35" s="10">
        <v>3707</v>
      </c>
      <c r="C35" s="11">
        <v>362</v>
      </c>
      <c r="D35" s="12">
        <v>538</v>
      </c>
      <c r="E35" s="51">
        <f>SUM(B35:D35)</f>
        <v>4607</v>
      </c>
      <c r="F35" s="13">
        <v>44</v>
      </c>
      <c r="G35" s="14">
        <v>2</v>
      </c>
      <c r="H35" s="15">
        <v>27</v>
      </c>
      <c r="I35" s="55">
        <f>SUM(F35:H35)</f>
        <v>73</v>
      </c>
      <c r="J35" s="7">
        <f>B35+F35</f>
        <v>3751</v>
      </c>
      <c r="K35" s="8">
        <f>C35+G35</f>
        <v>364</v>
      </c>
      <c r="L35" s="27">
        <f>D35+H35</f>
        <v>565</v>
      </c>
      <c r="M35" s="42">
        <f>J35+K35+L35</f>
        <v>4680</v>
      </c>
      <c r="N35" s="60">
        <f>M35/M41</f>
        <v>4.0760514557948734E-2</v>
      </c>
    </row>
    <row r="36" spans="1:14" ht="14.25" customHeight="1" x14ac:dyDescent="0.25">
      <c r="A36" s="34" t="s">
        <v>7</v>
      </c>
      <c r="B36" s="10">
        <v>2373</v>
      </c>
      <c r="C36" s="11">
        <v>223</v>
      </c>
      <c r="D36" s="12">
        <v>328</v>
      </c>
      <c r="E36" s="51">
        <f>SUM(B36:D36)</f>
        <v>2924</v>
      </c>
      <c r="F36" s="13">
        <v>19</v>
      </c>
      <c r="G36" s="14">
        <v>2</v>
      </c>
      <c r="H36" s="15">
        <v>7</v>
      </c>
      <c r="I36" s="55">
        <f>SUM(F36:H36)</f>
        <v>28</v>
      </c>
      <c r="J36" s="7">
        <f>B36+F36</f>
        <v>2392</v>
      </c>
      <c r="K36" s="8">
        <f>C36+G36</f>
        <v>225</v>
      </c>
      <c r="L36" s="27">
        <f>D36+H36</f>
        <v>335</v>
      </c>
      <c r="M36" s="42">
        <f>J36+K36+L36</f>
        <v>2952</v>
      </c>
      <c r="N36" s="60">
        <f>M36/M41</f>
        <v>2.5710478413475357E-2</v>
      </c>
    </row>
    <row r="37" spans="1:14" ht="14.25" customHeight="1" x14ac:dyDescent="0.25">
      <c r="A37" s="32" t="s">
        <v>8</v>
      </c>
      <c r="B37" s="4">
        <v>1608</v>
      </c>
      <c r="C37" s="5">
        <v>148</v>
      </c>
      <c r="D37" s="6">
        <v>145</v>
      </c>
      <c r="E37" s="51">
        <f>SUM(B37:D37)</f>
        <v>1901</v>
      </c>
      <c r="F37" s="7">
        <v>10</v>
      </c>
      <c r="G37" s="8">
        <v>3</v>
      </c>
      <c r="H37" s="9">
        <v>5</v>
      </c>
      <c r="I37" s="55">
        <f>SUM(F37:H37)</f>
        <v>18</v>
      </c>
      <c r="J37" s="7">
        <f>B37+F37</f>
        <v>1618</v>
      </c>
      <c r="K37" s="8">
        <f>C37+G37</f>
        <v>151</v>
      </c>
      <c r="L37" s="27">
        <f>D37+H37</f>
        <v>150</v>
      </c>
      <c r="M37" s="42">
        <f>J37+K37+L37</f>
        <v>1919</v>
      </c>
      <c r="N37" s="60">
        <f>M37/M41</f>
        <v>1.6713552871090519E-2</v>
      </c>
    </row>
    <row r="38" spans="1:14" ht="14.25" customHeight="1" x14ac:dyDescent="0.25">
      <c r="A38" s="33" t="s">
        <v>16</v>
      </c>
      <c r="B38" s="4">
        <v>1145</v>
      </c>
      <c r="C38" s="5">
        <v>105</v>
      </c>
      <c r="D38" s="6">
        <v>111</v>
      </c>
      <c r="E38" s="51">
        <f>SUM(B38:D38)</f>
        <v>1361</v>
      </c>
      <c r="F38" s="4">
        <v>10</v>
      </c>
      <c r="G38" s="5">
        <v>3</v>
      </c>
      <c r="H38" s="6">
        <v>3</v>
      </c>
      <c r="I38" s="55">
        <f>SUM(F38:H38)</f>
        <v>16</v>
      </c>
      <c r="J38" s="7">
        <f>B38+F38</f>
        <v>1155</v>
      </c>
      <c r="K38" s="8">
        <f>C38+G38</f>
        <v>108</v>
      </c>
      <c r="L38" s="27">
        <f>D38+H38</f>
        <v>114</v>
      </c>
      <c r="M38" s="42">
        <f>J38+K38+L38</f>
        <v>1377</v>
      </c>
      <c r="N38" s="60">
        <f>M38/M41</f>
        <v>1.1992997552627224E-2</v>
      </c>
    </row>
    <row r="39" spans="1:14" ht="14.25" customHeight="1" x14ac:dyDescent="0.25">
      <c r="A39" s="33" t="s">
        <v>9</v>
      </c>
      <c r="B39" s="10">
        <v>717</v>
      </c>
      <c r="C39" s="11">
        <v>46</v>
      </c>
      <c r="D39" s="12">
        <v>86</v>
      </c>
      <c r="E39" s="51">
        <f>SUM(B39:D39)</f>
        <v>849</v>
      </c>
      <c r="F39" s="10">
        <v>8</v>
      </c>
      <c r="G39" s="11">
        <v>1</v>
      </c>
      <c r="H39" s="12">
        <v>10</v>
      </c>
      <c r="I39" s="55">
        <f>SUM(F39:H39)</f>
        <v>19</v>
      </c>
      <c r="J39" s="7">
        <f>B39+F39</f>
        <v>725</v>
      </c>
      <c r="K39" s="8">
        <f>C39+G39</f>
        <v>47</v>
      </c>
      <c r="L39" s="27">
        <f>D39+H39</f>
        <v>96</v>
      </c>
      <c r="M39" s="42">
        <f>J39+K39+L39</f>
        <v>868</v>
      </c>
      <c r="N39" s="60">
        <f>M39/M41</f>
        <v>7.5598561188674153E-3</v>
      </c>
    </row>
    <row r="40" spans="1:14" ht="14.25" customHeight="1" thickBot="1" x14ac:dyDescent="0.3">
      <c r="A40" s="34" t="s">
        <v>10</v>
      </c>
      <c r="B40" s="10">
        <v>1676</v>
      </c>
      <c r="C40" s="11">
        <v>125</v>
      </c>
      <c r="D40" s="12">
        <v>46</v>
      </c>
      <c r="E40" s="51">
        <f>SUM(B40:D40)</f>
        <v>1847</v>
      </c>
      <c r="F40" s="10">
        <v>13</v>
      </c>
      <c r="G40" s="11">
        <v>1</v>
      </c>
      <c r="H40" s="12">
        <v>3</v>
      </c>
      <c r="I40" s="55">
        <f>SUM(F40:H40)</f>
        <v>17</v>
      </c>
      <c r="J40" s="13">
        <f>B40+F40</f>
        <v>1689</v>
      </c>
      <c r="K40" s="8">
        <f>C40+G40</f>
        <v>126</v>
      </c>
      <c r="L40" s="27">
        <f>D40+H40</f>
        <v>49</v>
      </c>
      <c r="M40" s="42">
        <f>J40+K40+L40</f>
        <v>1864</v>
      </c>
      <c r="N40" s="60">
        <f>M40/M41</f>
        <v>1.6234529729918044E-2</v>
      </c>
    </row>
    <row r="41" spans="1:14" ht="14.25" customHeight="1" thickBot="1" x14ac:dyDescent="0.3">
      <c r="A41" s="18" t="s">
        <v>0</v>
      </c>
      <c r="B41" s="19">
        <f>SUM(B28:B40)</f>
        <v>69313</v>
      </c>
      <c r="C41" s="20">
        <f>SUM(C28:C40)</f>
        <v>16242</v>
      </c>
      <c r="D41" s="21">
        <f>SUM(D28:D40)</f>
        <v>27362</v>
      </c>
      <c r="E41" s="29">
        <f>SUM(E28:E40)</f>
        <v>112917</v>
      </c>
      <c r="F41" s="22">
        <f>SUM(F28:F40)</f>
        <v>841</v>
      </c>
      <c r="G41" s="20">
        <f>SUM(G28:G40)</f>
        <v>256</v>
      </c>
      <c r="H41" s="21">
        <f>SUM(H28:H40)</f>
        <v>803</v>
      </c>
      <c r="I41" s="29">
        <f>SUM(I28:I40)</f>
        <v>1900</v>
      </c>
      <c r="J41" s="23">
        <f>SUM(J28:J40)</f>
        <v>70154</v>
      </c>
      <c r="K41" s="24">
        <f>SUM(K28:K40)</f>
        <v>16498</v>
      </c>
      <c r="L41" s="25">
        <f>SUM(L28:L40)</f>
        <v>28165</v>
      </c>
      <c r="M41" s="26">
        <f>J41+K41+L41</f>
        <v>114817</v>
      </c>
      <c r="N41" s="61">
        <f>SUM(N28:N40)</f>
        <v>1</v>
      </c>
    </row>
    <row r="42" spans="1:14" ht="9.75" customHeight="1" x14ac:dyDescent="0.25">
      <c r="A42" s="90" t="s">
        <v>14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</row>
    <row r="43" spans="1:14" ht="16.5" customHeight="1" x14ac:dyDescent="0.25">
      <c r="B43" s="44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</row>
    <row r="44" spans="1:14" ht="15" customHeight="1" x14ac:dyDescent="0.25"/>
    <row r="45" spans="1:14" ht="15" customHeight="1" x14ac:dyDescent="0.25"/>
    <row r="46" spans="1:14" ht="15" customHeight="1" x14ac:dyDescent="0.25"/>
    <row r="47" spans="1:14" ht="15" customHeight="1" x14ac:dyDescent="0.25"/>
    <row r="48" spans="1:14" ht="15" customHeight="1" x14ac:dyDescent="0.25"/>
    <row r="49" ht="15" customHeight="1" x14ac:dyDescent="0.25"/>
  </sheetData>
  <mergeCells count="38">
    <mergeCell ref="M4:M6"/>
    <mergeCell ref="B5:B6"/>
    <mergeCell ref="C5:C6"/>
    <mergeCell ref="A2:N2"/>
    <mergeCell ref="A4:A6"/>
    <mergeCell ref="B4:D4"/>
    <mergeCell ref="E4:E6"/>
    <mergeCell ref="F4:H4"/>
    <mergeCell ref="I4:I6"/>
    <mergeCell ref="H5:H6"/>
    <mergeCell ref="I25:I27"/>
    <mergeCell ref="J25:L25"/>
    <mergeCell ref="J26:J27"/>
    <mergeCell ref="K26:K27"/>
    <mergeCell ref="L26:L27"/>
    <mergeCell ref="J4:L4"/>
    <mergeCell ref="J5:J6"/>
    <mergeCell ref="K5:K6"/>
    <mergeCell ref="A21:M21"/>
    <mergeCell ref="A25:A27"/>
    <mergeCell ref="M25:M27"/>
    <mergeCell ref="D5:D6"/>
    <mergeCell ref="F5:F6"/>
    <mergeCell ref="G5:G6"/>
    <mergeCell ref="A23:N23"/>
    <mergeCell ref="B25:D25"/>
    <mergeCell ref="E25:E27"/>
    <mergeCell ref="F25:H25"/>
    <mergeCell ref="A42:M42"/>
    <mergeCell ref="N4:N6"/>
    <mergeCell ref="N25:N27"/>
    <mergeCell ref="B26:B27"/>
    <mergeCell ref="C26:C27"/>
    <mergeCell ref="D26:D27"/>
    <mergeCell ref="F26:F27"/>
    <mergeCell ref="G26:G27"/>
    <mergeCell ref="H26:H27"/>
    <mergeCell ref="L5:L6"/>
  </mergeCells>
  <pageMargins left="0" right="0" top="0" bottom="0" header="0" footer="0"/>
  <pageSetup paperSize="9" fitToWidth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 2026.g.</vt:lpstr>
      <vt:lpstr>Februar 2026.g.</vt:lpstr>
      <vt:lpstr>Mart  2026.g.</vt:lpstr>
      <vt:lpstr>April  2026.g.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piouser</cp:lastModifiedBy>
  <cp:lastPrinted>2025-03-31T06:22:59Z</cp:lastPrinted>
  <dcterms:created xsi:type="dcterms:W3CDTF">2023-10-06T06:00:09Z</dcterms:created>
  <dcterms:modified xsi:type="dcterms:W3CDTF">2026-05-27T07:36:56Z</dcterms:modified>
</cp:coreProperties>
</file>